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AD3\PUBLIC\s.fonty\"/>
    </mc:Choice>
  </mc:AlternateContent>
  <xr:revisionPtr revIDLastSave="0" documentId="13_ncr:1_{FA0ACBBD-4991-4F92-9AB9-9B4C6B660D2E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Travail de bureau" sheetId="3" r:id="rId1"/>
    <sheet name="Poste n°2" sheetId="6" r:id="rId2"/>
    <sheet name="Poste n°3" sheetId="7" r:id="rId3"/>
    <sheet name="Cotation" sheetId="5" r:id="rId4"/>
  </sheets>
  <definedNames>
    <definedName name="_xlnm._FilterDatabase" localSheetId="1" hidden="1">'Poste n°2'!$M$7:$M$23</definedName>
    <definedName name="_xlnm._FilterDatabase" localSheetId="2" hidden="1">'Poste n°3'!$M$7:$M$23</definedName>
    <definedName name="_xlnm._FilterDatabase" localSheetId="0" hidden="1">'Travail de bureau'!$M$7:$M$52</definedName>
    <definedName name="_xlnm.Print_Titles" localSheetId="1">'Poste n°2'!$6:$7</definedName>
    <definedName name="_xlnm.Print_Titles" localSheetId="2">'Poste n°3'!$6:$7</definedName>
    <definedName name="_xlnm.Print_Titles" localSheetId="0">'Travail de bureau'!$6:$7</definedName>
    <definedName name="_xlnm.Print_Area" localSheetId="1">'Poste n°2'!$A$1:$P$32</definedName>
    <definedName name="_xlnm.Print_Area" localSheetId="2">'Poste n°3'!$A$1:$P$32</definedName>
    <definedName name="_xlnm.Print_Area" localSheetId="0">'Travail de bureau'!$A$1:$P$58</definedName>
  </definedNames>
  <calcPr calcId="191029"/>
</workbook>
</file>

<file path=xl/calcChain.xml><?xml version="1.0" encoding="utf-8"?>
<calcChain xmlns="http://schemas.openxmlformats.org/spreadsheetml/2006/main">
  <c r="K32" i="7" l="1"/>
  <c r="I32" i="7"/>
  <c r="G32" i="7"/>
  <c r="L32" i="7" s="1"/>
  <c r="M32" i="7" s="1"/>
  <c r="E32" i="7"/>
  <c r="K31" i="7"/>
  <c r="I31" i="7"/>
  <c r="G31" i="7"/>
  <c r="E31" i="7"/>
  <c r="L31" i="7" s="1"/>
  <c r="M31" i="7" s="1"/>
  <c r="K30" i="7"/>
  <c r="I30" i="7"/>
  <c r="G30" i="7"/>
  <c r="E30" i="7"/>
  <c r="L30" i="7" s="1"/>
  <c r="M30" i="7" s="1"/>
  <c r="K29" i="7"/>
  <c r="I29" i="7"/>
  <c r="G29" i="7"/>
  <c r="E29" i="7"/>
  <c r="L29" i="7" s="1"/>
  <c r="M29" i="7" s="1"/>
  <c r="K28" i="7"/>
  <c r="I28" i="7"/>
  <c r="G28" i="7"/>
  <c r="E28" i="7"/>
  <c r="L28" i="7" s="1"/>
  <c r="M28" i="7" s="1"/>
  <c r="K27" i="7"/>
  <c r="L27" i="7" s="1"/>
  <c r="M27" i="7" s="1"/>
  <c r="I27" i="7"/>
  <c r="G27" i="7"/>
  <c r="E27" i="7"/>
  <c r="K26" i="7"/>
  <c r="I26" i="7"/>
  <c r="G26" i="7"/>
  <c r="E26" i="7"/>
  <c r="L26" i="7" s="1"/>
  <c r="M26" i="7" s="1"/>
  <c r="K25" i="7"/>
  <c r="I25" i="7"/>
  <c r="G25" i="7"/>
  <c r="E25" i="7"/>
  <c r="L25" i="7" s="1"/>
  <c r="M25" i="7" s="1"/>
  <c r="K24" i="7"/>
  <c r="I24" i="7"/>
  <c r="G24" i="7"/>
  <c r="E24" i="7"/>
  <c r="L24" i="7" s="1"/>
  <c r="M24" i="7" s="1"/>
  <c r="K23" i="7"/>
  <c r="L23" i="7" s="1"/>
  <c r="M23" i="7" s="1"/>
  <c r="I23" i="7"/>
  <c r="G23" i="7"/>
  <c r="E23" i="7"/>
  <c r="K22" i="7"/>
  <c r="I22" i="7"/>
  <c r="G22" i="7"/>
  <c r="E22" i="7"/>
  <c r="L22" i="7" s="1"/>
  <c r="M22" i="7" s="1"/>
  <c r="K21" i="7"/>
  <c r="I21" i="7"/>
  <c r="G21" i="7"/>
  <c r="E21" i="7"/>
  <c r="L21" i="7" s="1"/>
  <c r="M21" i="7" s="1"/>
  <c r="K20" i="7"/>
  <c r="I20" i="7"/>
  <c r="G20" i="7"/>
  <c r="E20" i="7"/>
  <c r="L20" i="7" s="1"/>
  <c r="M20" i="7" s="1"/>
  <c r="K19" i="7"/>
  <c r="L19" i="7" s="1"/>
  <c r="M19" i="7" s="1"/>
  <c r="I19" i="7"/>
  <c r="G19" i="7"/>
  <c r="E19" i="7"/>
  <c r="K18" i="7"/>
  <c r="I18" i="7"/>
  <c r="G18" i="7"/>
  <c r="E18" i="7"/>
  <c r="L18" i="7" s="1"/>
  <c r="M18" i="7" s="1"/>
  <c r="K17" i="7"/>
  <c r="I17" i="7"/>
  <c r="G17" i="7"/>
  <c r="E17" i="7"/>
  <c r="L17" i="7" s="1"/>
  <c r="M17" i="7" s="1"/>
  <c r="K16" i="7"/>
  <c r="I16" i="7"/>
  <c r="G16" i="7"/>
  <c r="E16" i="7"/>
  <c r="L16" i="7" s="1"/>
  <c r="M16" i="7" s="1"/>
  <c r="K15" i="7"/>
  <c r="L15" i="7" s="1"/>
  <c r="M15" i="7" s="1"/>
  <c r="I15" i="7"/>
  <c r="G15" i="7"/>
  <c r="E15" i="7"/>
  <c r="K14" i="7"/>
  <c r="I14" i="7"/>
  <c r="G14" i="7"/>
  <c r="E14" i="7"/>
  <c r="L14" i="7" s="1"/>
  <c r="M14" i="7" s="1"/>
  <c r="K13" i="7"/>
  <c r="I13" i="7"/>
  <c r="G13" i="7"/>
  <c r="E13" i="7"/>
  <c r="L13" i="7" s="1"/>
  <c r="M13" i="7" s="1"/>
  <c r="K12" i="7"/>
  <c r="I12" i="7"/>
  <c r="G12" i="7"/>
  <c r="E12" i="7"/>
  <c r="L12" i="7" s="1"/>
  <c r="M12" i="7" s="1"/>
  <c r="K11" i="7"/>
  <c r="L11" i="7" s="1"/>
  <c r="M11" i="7" s="1"/>
  <c r="I11" i="7"/>
  <c r="G11" i="7"/>
  <c r="E11" i="7"/>
  <c r="K10" i="7"/>
  <c r="I10" i="7"/>
  <c r="G10" i="7"/>
  <c r="E10" i="7"/>
  <c r="L10" i="7" s="1"/>
  <c r="M10" i="7" s="1"/>
  <c r="K9" i="7"/>
  <c r="I9" i="7"/>
  <c r="G9" i="7"/>
  <c r="E9" i="7"/>
  <c r="L9" i="7" s="1"/>
  <c r="M9" i="7" s="1"/>
  <c r="K8" i="7"/>
  <c r="I8" i="7"/>
  <c r="G8" i="7"/>
  <c r="E8" i="7"/>
  <c r="L8" i="7" s="1"/>
  <c r="M8" i="7" s="1"/>
  <c r="K11" i="3" l="1"/>
  <c r="I11" i="3"/>
  <c r="G11" i="3"/>
  <c r="L11" i="3" s="1"/>
  <c r="M11" i="3" s="1"/>
  <c r="E11" i="3"/>
  <c r="K10" i="3"/>
  <c r="I10" i="3"/>
  <c r="G10" i="3"/>
  <c r="E10" i="3"/>
  <c r="L10" i="3" s="1"/>
  <c r="M10" i="3" s="1"/>
  <c r="K9" i="3"/>
  <c r="I9" i="3"/>
  <c r="G9" i="3"/>
  <c r="E9" i="3"/>
  <c r="L9" i="3" s="1"/>
  <c r="M9" i="3" s="1"/>
  <c r="K23" i="3"/>
  <c r="L23" i="3" s="1"/>
  <c r="M23" i="3" s="1"/>
  <c r="I23" i="3"/>
  <c r="G23" i="3"/>
  <c r="E23" i="3"/>
  <c r="K46" i="3"/>
  <c r="I46" i="3"/>
  <c r="G46" i="3"/>
  <c r="E46" i="3"/>
  <c r="L46" i="3" s="1"/>
  <c r="M46" i="3" s="1"/>
  <c r="K42" i="3"/>
  <c r="I42" i="3"/>
  <c r="G42" i="3"/>
  <c r="E42" i="3"/>
  <c r="K31" i="3"/>
  <c r="I31" i="3"/>
  <c r="G31" i="3"/>
  <c r="E31" i="3"/>
  <c r="K41" i="3"/>
  <c r="I41" i="3"/>
  <c r="G41" i="3"/>
  <c r="E41" i="3"/>
  <c r="K40" i="3"/>
  <c r="I40" i="3"/>
  <c r="G40" i="3"/>
  <c r="E40" i="3"/>
  <c r="K39" i="3"/>
  <c r="I39" i="3"/>
  <c r="G39" i="3"/>
  <c r="E39" i="3"/>
  <c r="E43" i="3"/>
  <c r="G43" i="3"/>
  <c r="I43" i="3"/>
  <c r="K43" i="3"/>
  <c r="L42" i="3" l="1"/>
  <c r="M42" i="3" s="1"/>
  <c r="L40" i="3"/>
  <c r="M40" i="3" s="1"/>
  <c r="L43" i="3"/>
  <c r="M43" i="3" s="1"/>
  <c r="L31" i="3"/>
  <c r="M31" i="3" s="1"/>
  <c r="L41" i="3"/>
  <c r="M41" i="3" s="1"/>
  <c r="L39" i="3"/>
  <c r="M39" i="3" s="1"/>
  <c r="K38" i="3"/>
  <c r="I38" i="3"/>
  <c r="G38" i="3"/>
  <c r="E38" i="3"/>
  <c r="K27" i="3"/>
  <c r="I27" i="3"/>
  <c r="G27" i="3"/>
  <c r="E27" i="3"/>
  <c r="K32" i="3"/>
  <c r="I32" i="3"/>
  <c r="G32" i="3"/>
  <c r="E32" i="3"/>
  <c r="K21" i="3"/>
  <c r="I21" i="3"/>
  <c r="G21" i="3"/>
  <c r="E21" i="3"/>
  <c r="K16" i="3"/>
  <c r="I16" i="3"/>
  <c r="G16" i="3"/>
  <c r="E16" i="3"/>
  <c r="L16" i="3" l="1"/>
  <c r="M16" i="3" s="1"/>
  <c r="L27" i="3"/>
  <c r="M27" i="3" s="1"/>
  <c r="L38" i="3"/>
  <c r="M38" i="3" s="1"/>
  <c r="L32" i="3"/>
  <c r="M32" i="3" s="1"/>
  <c r="L21" i="3"/>
  <c r="M21" i="3" s="1"/>
  <c r="K8" i="3"/>
  <c r="I8" i="3"/>
  <c r="G8" i="3"/>
  <c r="E8" i="3"/>
  <c r="L8" i="3" l="1"/>
  <c r="M8" i="3" s="1"/>
  <c r="K32" i="6"/>
  <c r="I32" i="6"/>
  <c r="G32" i="6"/>
  <c r="E32" i="6"/>
  <c r="K31" i="6"/>
  <c r="I31" i="6"/>
  <c r="G31" i="6"/>
  <c r="E31" i="6"/>
  <c r="L31" i="6" s="1"/>
  <c r="M31" i="6" s="1"/>
  <c r="K30" i="6"/>
  <c r="I30" i="6"/>
  <c r="G30" i="6"/>
  <c r="E30" i="6"/>
  <c r="K29" i="6"/>
  <c r="I29" i="6"/>
  <c r="G29" i="6"/>
  <c r="E29" i="6"/>
  <c r="K28" i="6"/>
  <c r="I28" i="6"/>
  <c r="G28" i="6"/>
  <c r="E28" i="6"/>
  <c r="K27" i="6"/>
  <c r="I27" i="6"/>
  <c r="G27" i="6"/>
  <c r="E27" i="6"/>
  <c r="L27" i="6" s="1"/>
  <c r="M27" i="6" s="1"/>
  <c r="K26" i="6"/>
  <c r="I26" i="6"/>
  <c r="G26" i="6"/>
  <c r="E26" i="6"/>
  <c r="K25" i="6"/>
  <c r="I25" i="6"/>
  <c r="G25" i="6"/>
  <c r="E25" i="6"/>
  <c r="K24" i="6"/>
  <c r="I24" i="6"/>
  <c r="G24" i="6"/>
  <c r="E24" i="6"/>
  <c r="K23" i="6"/>
  <c r="I23" i="6"/>
  <c r="G23" i="6"/>
  <c r="E23" i="6"/>
  <c r="K22" i="6"/>
  <c r="I22" i="6"/>
  <c r="G22" i="6"/>
  <c r="E22" i="6"/>
  <c r="K21" i="6"/>
  <c r="I21" i="6"/>
  <c r="G21" i="6"/>
  <c r="E21" i="6"/>
  <c r="K20" i="6"/>
  <c r="I20" i="6"/>
  <c r="G20" i="6"/>
  <c r="E20" i="6"/>
  <c r="K19" i="6"/>
  <c r="I19" i="6"/>
  <c r="G19" i="6"/>
  <c r="E19" i="6"/>
  <c r="K18" i="6"/>
  <c r="I18" i="6"/>
  <c r="G18" i="6"/>
  <c r="E18" i="6"/>
  <c r="K17" i="6"/>
  <c r="I17" i="6"/>
  <c r="G17" i="6"/>
  <c r="E17" i="6"/>
  <c r="K16" i="6"/>
  <c r="I16" i="6"/>
  <c r="G16" i="6"/>
  <c r="E16" i="6"/>
  <c r="K15" i="6"/>
  <c r="I15" i="6"/>
  <c r="G15" i="6"/>
  <c r="E15" i="6"/>
  <c r="K14" i="6"/>
  <c r="I14" i="6"/>
  <c r="G14" i="6"/>
  <c r="E14" i="6"/>
  <c r="K13" i="6"/>
  <c r="I13" i="6"/>
  <c r="G13" i="6"/>
  <c r="E13" i="6"/>
  <c r="K12" i="6"/>
  <c r="I12" i="6"/>
  <c r="G12" i="6"/>
  <c r="E12" i="6"/>
  <c r="K11" i="6"/>
  <c r="I11" i="6"/>
  <c r="G11" i="6"/>
  <c r="E11" i="6"/>
  <c r="K10" i="6"/>
  <c r="I10" i="6"/>
  <c r="G10" i="6"/>
  <c r="E10" i="6"/>
  <c r="K9" i="6"/>
  <c r="I9" i="6"/>
  <c r="G9" i="6"/>
  <c r="E9" i="6"/>
  <c r="K8" i="6"/>
  <c r="I8" i="6"/>
  <c r="G8" i="6"/>
  <c r="E8" i="6"/>
  <c r="K36" i="3"/>
  <c r="I36" i="3"/>
  <c r="G36" i="3"/>
  <c r="E36" i="3"/>
  <c r="E12" i="3"/>
  <c r="G12" i="3"/>
  <c r="I12" i="3"/>
  <c r="K12" i="3"/>
  <c r="L12" i="3" l="1"/>
  <c r="M12" i="3" s="1"/>
  <c r="L24" i="6"/>
  <c r="M24" i="6" s="1"/>
  <c r="L19" i="6"/>
  <c r="M19" i="6" s="1"/>
  <c r="L21" i="6"/>
  <c r="M21" i="6" s="1"/>
  <c r="L15" i="6"/>
  <c r="M15" i="6" s="1"/>
  <c r="L9" i="6"/>
  <c r="M9" i="6" s="1"/>
  <c r="L25" i="6"/>
  <c r="M25" i="6" s="1"/>
  <c r="L29" i="6"/>
  <c r="M29" i="6" s="1"/>
  <c r="L13" i="6"/>
  <c r="M13" i="6" s="1"/>
  <c r="L8" i="6"/>
  <c r="M8" i="6" s="1"/>
  <c r="L10" i="6"/>
  <c r="M10" i="6" s="1"/>
  <c r="L11" i="6"/>
  <c r="M11" i="6" s="1"/>
  <c r="L14" i="6"/>
  <c r="M14" i="6" s="1"/>
  <c r="L17" i="6"/>
  <c r="M17" i="6" s="1"/>
  <c r="L18" i="6"/>
  <c r="M18" i="6" s="1"/>
  <c r="L20" i="6"/>
  <c r="M20" i="6" s="1"/>
  <c r="L23" i="6"/>
  <c r="M23" i="6" s="1"/>
  <c r="L26" i="6"/>
  <c r="M26" i="6" s="1"/>
  <c r="L30" i="6"/>
  <c r="M30" i="6" s="1"/>
  <c r="L32" i="6"/>
  <c r="M32" i="6" s="1"/>
  <c r="L16" i="6"/>
  <c r="M16" i="6" s="1"/>
  <c r="L12" i="6"/>
  <c r="M12" i="6" s="1"/>
  <c r="L22" i="6"/>
  <c r="M22" i="6" s="1"/>
  <c r="L28" i="6"/>
  <c r="M28" i="6" s="1"/>
  <c r="L36" i="3"/>
  <c r="M36" i="3" s="1"/>
  <c r="K50" i="3"/>
  <c r="I50" i="3"/>
  <c r="G50" i="3"/>
  <c r="E50" i="3"/>
  <c r="L50" i="3" l="1"/>
  <c r="M50" i="3" s="1"/>
  <c r="K62" i="3" l="1"/>
  <c r="K61" i="3"/>
  <c r="K60" i="3"/>
  <c r="K59" i="3"/>
  <c r="K58" i="3"/>
  <c r="K57" i="3"/>
  <c r="K56" i="3"/>
  <c r="K55" i="3"/>
  <c r="K54" i="3"/>
  <c r="K53" i="3"/>
  <c r="K52" i="3"/>
  <c r="K51" i="3"/>
  <c r="K49" i="3"/>
  <c r="K48" i="3"/>
  <c r="K47" i="3"/>
  <c r="K45" i="3"/>
  <c r="K44" i="3"/>
  <c r="K37" i="3"/>
  <c r="K35" i="3"/>
  <c r="K34" i="3"/>
  <c r="K33" i="3"/>
  <c r="K30" i="3"/>
  <c r="K29" i="3"/>
  <c r="K28" i="3"/>
  <c r="K26" i="3"/>
  <c r="K25" i="3"/>
  <c r="K24" i="3"/>
  <c r="K22" i="3"/>
  <c r="K20" i="3"/>
  <c r="K19" i="3"/>
  <c r="K18" i="3"/>
  <c r="K17" i="3"/>
  <c r="K15" i="3"/>
  <c r="K14" i="3"/>
  <c r="K1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5" i="3"/>
  <c r="I44" i="3"/>
  <c r="I37" i="3"/>
  <c r="I35" i="3"/>
  <c r="I34" i="3"/>
  <c r="I33" i="3"/>
  <c r="I30" i="3"/>
  <c r="I29" i="3"/>
  <c r="I28" i="3"/>
  <c r="I26" i="3"/>
  <c r="I25" i="3"/>
  <c r="I24" i="3"/>
  <c r="I22" i="3"/>
  <c r="I20" i="3"/>
  <c r="I19" i="3"/>
  <c r="I18" i="3"/>
  <c r="I17" i="3"/>
  <c r="I15" i="3"/>
  <c r="I14" i="3"/>
  <c r="I13" i="3"/>
  <c r="G62" i="3"/>
  <c r="G61" i="3"/>
  <c r="G60" i="3"/>
  <c r="G59" i="3"/>
  <c r="G58" i="3"/>
  <c r="G57" i="3"/>
  <c r="G56" i="3"/>
  <c r="G55" i="3"/>
  <c r="G54" i="3"/>
  <c r="G53" i="3"/>
  <c r="G52" i="3"/>
  <c r="G51" i="3"/>
  <c r="G49" i="3"/>
  <c r="G48" i="3"/>
  <c r="G47" i="3"/>
  <c r="G45" i="3"/>
  <c r="G44" i="3"/>
  <c r="G37" i="3"/>
  <c r="G35" i="3"/>
  <c r="G34" i="3"/>
  <c r="G33" i="3"/>
  <c r="G30" i="3"/>
  <c r="G29" i="3"/>
  <c r="G28" i="3"/>
  <c r="G26" i="3"/>
  <c r="G25" i="3"/>
  <c r="G24" i="3"/>
  <c r="G22" i="3"/>
  <c r="G20" i="3"/>
  <c r="G19" i="3"/>
  <c r="G18" i="3"/>
  <c r="G17" i="3"/>
  <c r="G15" i="3"/>
  <c r="G14" i="3"/>
  <c r="G13" i="3"/>
  <c r="E48" i="3"/>
  <c r="E47" i="3"/>
  <c r="E45" i="3"/>
  <c r="E35" i="3"/>
  <c r="E24" i="3"/>
  <c r="E62" i="3"/>
  <c r="E61" i="3"/>
  <c r="E60" i="3"/>
  <c r="E59" i="3"/>
  <c r="E58" i="3"/>
  <c r="E57" i="3"/>
  <c r="E52" i="3"/>
  <c r="E51" i="3"/>
  <c r="E49" i="3"/>
  <c r="E44" i="3"/>
  <c r="E37" i="3"/>
  <c r="E34" i="3"/>
  <c r="E33" i="3"/>
  <c r="E30" i="3"/>
  <c r="E29" i="3"/>
  <c r="E28" i="3"/>
  <c r="E26" i="3"/>
  <c r="E56" i="3"/>
  <c r="E25" i="3"/>
  <c r="E55" i="3"/>
  <c r="E54" i="3"/>
  <c r="E53" i="3"/>
  <c r="E22" i="3"/>
  <c r="E20" i="3"/>
  <c r="E19" i="3"/>
  <c r="E18" i="3"/>
  <c r="E17" i="3"/>
  <c r="E15" i="3"/>
  <c r="E14" i="3"/>
  <c r="E13" i="3"/>
  <c r="L17" i="3" l="1"/>
  <c r="M17" i="3" s="1"/>
  <c r="L26" i="3"/>
  <c r="M26" i="3" s="1"/>
  <c r="L62" i="3"/>
  <c r="M62" i="3" s="1"/>
  <c r="L47" i="3"/>
  <c r="M47" i="3" s="1"/>
  <c r="L60" i="3"/>
  <c r="M60" i="3" s="1"/>
  <c r="L53" i="3"/>
  <c r="M53" i="3" s="1"/>
  <c r="L56" i="3"/>
  <c r="M56" i="3" s="1"/>
  <c r="L51" i="3"/>
  <c r="M51" i="3" s="1"/>
  <c r="L48" i="3"/>
  <c r="M48" i="3" s="1"/>
  <c r="L18" i="3"/>
  <c r="M18" i="3" s="1"/>
  <c r="L22" i="3"/>
  <c r="M22" i="3" s="1"/>
  <c r="L34" i="3"/>
  <c r="M34" i="3" s="1"/>
  <c r="L35" i="3"/>
  <c r="M35" i="3" s="1"/>
  <c r="L57" i="3"/>
  <c r="M57" i="3" s="1"/>
  <c r="L61" i="3"/>
  <c r="M61" i="3" s="1"/>
  <c r="L45" i="3"/>
  <c r="M45" i="3" s="1"/>
  <c r="L44" i="3"/>
  <c r="M44" i="3" s="1"/>
  <c r="L14" i="3"/>
  <c r="M14" i="3" s="1"/>
  <c r="L19" i="3"/>
  <c r="M19" i="3" s="1"/>
  <c r="L24" i="3"/>
  <c r="M24" i="3" s="1"/>
  <c r="L25" i="3"/>
  <c r="M25" i="3" s="1"/>
  <c r="L28" i="3"/>
  <c r="M28" i="3" s="1"/>
  <c r="L30" i="3"/>
  <c r="M30" i="3" s="1"/>
  <c r="L49" i="3"/>
  <c r="M49" i="3" s="1"/>
  <c r="L54" i="3"/>
  <c r="M54" i="3" s="1"/>
  <c r="L58" i="3"/>
  <c r="M58" i="3" s="1"/>
  <c r="L13" i="3"/>
  <c r="M13" i="3" s="1"/>
  <c r="L15" i="3"/>
  <c r="M15" i="3" s="1"/>
  <c r="L20" i="3"/>
  <c r="M20" i="3" s="1"/>
  <c r="L29" i="3"/>
  <c r="M29" i="3" s="1"/>
  <c r="L33" i="3"/>
  <c r="M33" i="3" s="1"/>
  <c r="L37" i="3"/>
  <c r="M37" i="3" s="1"/>
  <c r="L52" i="3"/>
  <c r="M52" i="3" s="1"/>
  <c r="L55" i="3"/>
  <c r="M55" i="3" s="1"/>
  <c r="L59" i="3"/>
  <c r="M59" i="3" s="1"/>
</calcChain>
</file>

<file path=xl/sharedStrings.xml><?xml version="1.0" encoding="utf-8"?>
<sst xmlns="http://schemas.openxmlformats.org/spreadsheetml/2006/main" count="221" uniqueCount="151">
  <si>
    <t>NB PERS.</t>
  </si>
  <si>
    <t>ACTIONS CORRECTIVES</t>
  </si>
  <si>
    <t>NIVEAUX DE RISQUE</t>
  </si>
  <si>
    <t>EXPOSITION / 1PERSONNE</t>
  </si>
  <si>
    <t>PROBABILITE DE SURVENUE</t>
  </si>
  <si>
    <t>CONSEQUENCES POSSIBLES</t>
  </si>
  <si>
    <t xml:space="preserve">EVALUATION DES RISQUES </t>
  </si>
  <si>
    <t>Blessures importantes (Incapacité temporaire)</t>
  </si>
  <si>
    <t>Improbable</t>
  </si>
  <si>
    <t>Pratiquement impossible</t>
  </si>
  <si>
    <t>Concours de circonstances</t>
  </si>
  <si>
    <t>Possible</t>
  </si>
  <si>
    <t>Blessures irréversibles (IPP - MP)</t>
  </si>
  <si>
    <t>Continue (&gt;50% du temps)</t>
  </si>
  <si>
    <t>Sans gravité - Inconfort</t>
  </si>
  <si>
    <t>Attendue</t>
  </si>
  <si>
    <t>Fréquente (1X/j - 5 à 10% du temps)</t>
  </si>
  <si>
    <t>Inhabituelle (1X/mois - 0,1 à 1% du temps)</t>
  </si>
  <si>
    <t>Occasionnel (1X/semaine - 1 à 5% du temps)</t>
  </si>
  <si>
    <t>Très fréquent (1X/heure - 10 à 50% du temps)</t>
  </si>
  <si>
    <t>Blessures irréversibles très graves (ITP -MP) - Décès</t>
  </si>
  <si>
    <t>Plusieurs décès</t>
  </si>
  <si>
    <t>Tout à fait possible</t>
  </si>
  <si>
    <t xml:space="preserve">Ambiance thermique </t>
  </si>
  <si>
    <t>Ambiance sonore </t>
  </si>
  <si>
    <t xml:space="preserve">Risques physiques divers </t>
  </si>
  <si>
    <t>Risque de transmission du Covid 19</t>
  </si>
  <si>
    <t xml:space="preserve">Travail sur écran </t>
  </si>
  <si>
    <t xml:space="preserve">Risques de chutes </t>
  </si>
  <si>
    <t xml:space="preserve">Risques routiers </t>
  </si>
  <si>
    <t>Travaiilleur isolé</t>
  </si>
  <si>
    <t>Rare (1X/an - &lt;0,1% du temps)</t>
  </si>
  <si>
    <t>Virtuellement impossible</t>
  </si>
  <si>
    <t>Nombreux décès</t>
  </si>
  <si>
    <t>Blessures peu importantes (premiers soins) - Gravité faible</t>
  </si>
  <si>
    <t>&gt;400</t>
  </si>
  <si>
    <t>Intolérable</t>
  </si>
  <si>
    <t>Substantiel</t>
  </si>
  <si>
    <t>Modéré</t>
  </si>
  <si>
    <t>Tolérable</t>
  </si>
  <si>
    <t>Trivial</t>
  </si>
  <si>
    <t>200-399</t>
  </si>
  <si>
    <t>70-199</t>
  </si>
  <si>
    <t>20-69</t>
  </si>
  <si>
    <t>0-19</t>
  </si>
  <si>
    <t>Mauvaise isolation du bâtiment</t>
  </si>
  <si>
    <t>RISQUES POTENTIELS</t>
  </si>
  <si>
    <t>TYPE DE DANGERS</t>
  </si>
  <si>
    <t>Fatigue générale
Diverses pathologies O.R.L.</t>
  </si>
  <si>
    <t>Eclairage insuffisant</t>
  </si>
  <si>
    <t>Eblouissement (soleil, plan de travail brillant, spots, reflets, …)</t>
  </si>
  <si>
    <t>Zone de passage peu ou pas éclairées</t>
  </si>
  <si>
    <t>Local aveugle (sans ouverture sur l'extérieur)</t>
  </si>
  <si>
    <t>Irritation oculaire
Fatigue visuelle
Accident</t>
  </si>
  <si>
    <t>EFFECTIF :</t>
  </si>
  <si>
    <t>Poussières, fumées et aérosols</t>
  </si>
  <si>
    <t>ACTIVITE :</t>
  </si>
  <si>
    <t>MISE A JOUR :</t>
  </si>
  <si>
    <t>Poussières classiques lors du nettoyage des locaux</t>
  </si>
  <si>
    <t>Risques chimiques</t>
  </si>
  <si>
    <t>Brûlures chimiques
Irritations
Allergies cutanées et
respiratoires avec un
risque immédiat ou
différé</t>
  </si>
  <si>
    <t>Risques infectieux et parasitaires</t>
  </si>
  <si>
    <t>Postures contraignantes pour la colonne vertébrale et les articulations des membres supérieurs (bras tendus, dos courbé, torsion du tronc, flexion ou hyper extension du cou, surélévation des bras…)</t>
  </si>
  <si>
    <t>Gestes et postures</t>
  </si>
  <si>
    <t>Pandémie</t>
  </si>
  <si>
    <t>Exposition</t>
  </si>
  <si>
    <t>Probabilité de survenue</t>
  </si>
  <si>
    <t>Conséquences possibles</t>
  </si>
  <si>
    <t>Manutention manuelle</t>
  </si>
  <si>
    <t>Douleurs dorsales
Troubles musculo-squelettiques TMS</t>
  </si>
  <si>
    <t>Charge de travail importante sur certaines périodes de l'année</t>
  </si>
  <si>
    <t xml:space="preserve">Risques psychosociaux
RPS </t>
  </si>
  <si>
    <t>Fatigue visuelle
Douleurs dorsales
TMS</t>
  </si>
  <si>
    <t>Sol glissant lors de l'entretien des sols</t>
  </si>
  <si>
    <t>Sol encombré (cartons, câbles, …)</t>
  </si>
  <si>
    <t>Présence d'escaliers</t>
  </si>
  <si>
    <t>Chute (plain-pied ou hauteur)
Accident</t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</si>
  <si>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Sol anti-dérapant
- Matériel en conformité CE
- Patins anti-dérapants (escabeau, échelle)
</t>
    </r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Sensibilisation du personnel</t>
    </r>
  </si>
  <si>
    <t>Risque électrique</t>
  </si>
  <si>
    <t>Utilisation de matériel électrique (câbles détériorés, appareil défectueux, …)</t>
  </si>
  <si>
    <t>Electrisation
Electrocution</t>
  </si>
  <si>
    <t xml:space="preserve">Risque d’incendie </t>
  </si>
  <si>
    <t>Incendie
Explosion
Brûlure</t>
  </si>
  <si>
    <t>Trajet domicile &lt;-&gt; travail</t>
  </si>
  <si>
    <t>Brûlures
Coupures
Irritation oculaire</t>
  </si>
  <si>
    <t>Niveau de risque</t>
  </si>
  <si>
    <t>DELAI</t>
  </si>
  <si>
    <t>RESPONSABLE</t>
  </si>
  <si>
    <t>NE PAS MODIFIER CETTE PAGE</t>
  </si>
  <si>
    <r>
      <t>COTATION</t>
    </r>
    <r>
      <rPr>
        <b/>
        <sz val="10"/>
        <color rgb="FFFF0000"/>
        <rFont val="Arial"/>
        <family val="2"/>
      </rPr>
      <t xml:space="preserve"> (à complèter)</t>
    </r>
  </si>
  <si>
    <t>Fatigue, Stress
Gêne auditive mais non lésionnelle</t>
  </si>
  <si>
    <t>Sonnerie du téléphone</t>
  </si>
  <si>
    <t>Ambiance lumineuse</t>
  </si>
  <si>
    <t>Pulvérisation de produits d'entretien</t>
  </si>
  <si>
    <t>Utilisation de produits chimiques pour le nettoyage des locaux</t>
  </si>
  <si>
    <r>
      <rPr>
        <b/>
        <u/>
        <sz val="10"/>
        <rFont val="Arial"/>
        <family val="2"/>
      </rPr>
      <t>Protections collectives</t>
    </r>
    <r>
      <rPr>
        <sz val="10"/>
        <rFont val="Arial"/>
        <family val="2"/>
      </rPr>
      <t xml:space="preserve"> :
- Fiches de données de sécurité des produits
utilisés
- Ventilation générale
</t>
    </r>
    <r>
      <rPr>
        <sz val="10"/>
        <rFont val="Arial"/>
        <family val="2"/>
      </rPr>
      <t xml:space="preserve">
</t>
    </r>
    <r>
      <rPr>
        <b/>
        <u/>
        <sz val="10"/>
        <rFont val="Arial"/>
        <family val="2"/>
      </rPr>
      <t>Moyen Humains</t>
    </r>
    <r>
      <rPr>
        <sz val="10"/>
        <rFont val="Arial"/>
        <family val="2"/>
      </rPr>
      <t xml:space="preserve"> :
- Formation à l'utilisation des produits chimiques</t>
    </r>
  </si>
  <si>
    <t>Risque sanitaire (lié au
non-respect des règles
d’hygiène élémentaires)</t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</si>
  <si>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Solutions désinfectantes ou lingettes
- Gants 
- Trousse à pharmacie
- Solutions hydroalcoolique
</t>
    </r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Lavage des mains, réguliers</t>
    </r>
  </si>
  <si>
    <t>Fatigue
Stress
Anxiété
Agression verbale (propos déplacés) ou physique</t>
  </si>
  <si>
    <t>Coupures lors de l'utilisation d'outils coupants (ciseaux, cutters, ...)</t>
  </si>
  <si>
    <t>Projections dans les yeux (produits chimiques, …)</t>
  </si>
  <si>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Trousse à pharmacie tenue à jour
</t>
    </r>
    <r>
      <rPr>
        <b/>
        <u/>
        <sz val="10"/>
        <rFont val="Arial"/>
        <family val="2"/>
      </rPr>
      <t>Moyen Humains</t>
    </r>
    <r>
      <rPr>
        <sz val="10"/>
        <rFont val="Arial"/>
        <family val="2"/>
      </rPr>
      <t xml:space="preserve"> :
- Formation aux premiers soins</t>
    </r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</si>
  <si>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Extincteurs
- Alarme incendie
</t>
    </r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Vérification périodique du dispositif incendie par un organisme agréé
- Issues de secours
- Numéros d’appel d’urgence
- Plan d’évacuation
</t>
    </r>
    <r>
      <rPr>
        <b/>
        <u/>
        <sz val="10"/>
        <rFont val="Arial"/>
        <family val="2"/>
      </rPr>
      <t>Moyen Humains</t>
    </r>
    <r>
      <rPr>
        <sz val="10"/>
        <rFont val="Arial"/>
        <family val="2"/>
      </rPr>
      <t xml:space="preserve"> :
- Exercice d’évacuation
- Formations à l'utilisation des extincteurs</t>
    </r>
  </si>
  <si>
    <t>Court-circuit électrique</t>
  </si>
  <si>
    <r>
      <rPr>
        <b/>
        <u/>
        <sz val="10"/>
        <rFont val="Arial"/>
        <family val="2"/>
      </rPr>
      <t>Moyens techniques</t>
    </r>
    <r>
      <rPr>
        <sz val="10"/>
        <rFont val="Arial"/>
      </rPr>
      <t xml:space="preserve"> :
- Prises de terre
- Disjoncteur différentiel
</t>
    </r>
    <r>
      <rPr>
        <b/>
        <u/>
        <sz val="10"/>
        <rFont val="Arial"/>
        <family val="2"/>
      </rPr>
      <t>Moyens organisationnels</t>
    </r>
    <r>
      <rPr>
        <sz val="10"/>
        <rFont val="Arial"/>
      </rPr>
      <t xml:space="preserve"> :
- Vérification périodique des installations par
un organisme agréé</t>
    </r>
  </si>
  <si>
    <t>Douleurs ostéo-articulaire
Douleurs des membres supérieurs (cervicalgie, tendinite du coude, du poignet…)
Trouble.Musculo-squelettique TMS</t>
  </si>
  <si>
    <t>Posture assise prolongée</t>
  </si>
  <si>
    <r>
      <t>PLAN D'ACTIONS</t>
    </r>
    <r>
      <rPr>
        <b/>
        <sz val="10"/>
        <color rgb="FFFF0000"/>
        <rFont val="Arial"/>
        <family val="2"/>
      </rPr>
      <t xml:space="preserve"> (à complèter)</t>
    </r>
  </si>
  <si>
    <t>Bruit de conversations des autres salariés (bureau partagé)</t>
  </si>
  <si>
    <t>Bruit du copieur</t>
  </si>
  <si>
    <r>
      <t xml:space="preserve">TACHES OU SITUATIONS DANGEREUSES
</t>
    </r>
    <r>
      <rPr>
        <b/>
        <sz val="8"/>
        <color rgb="FFFF0000"/>
        <rFont val="Arial"/>
        <family val="2"/>
      </rPr>
      <t>(tâches ou situations à complèter ou à enlever selon situation)</t>
    </r>
  </si>
  <si>
    <r>
      <t xml:space="preserve">MOYENS DE MAITRISE
</t>
    </r>
    <r>
      <rPr>
        <b/>
        <sz val="8"/>
        <color rgb="FFFF0000"/>
        <rFont val="Arial"/>
        <family val="2"/>
      </rPr>
      <t>(exemples à enlever ou à complèter selon la situation)</t>
    </r>
  </si>
  <si>
    <t>Manutention du matériel : ordinateur portable</t>
  </si>
  <si>
    <t>Relations internes</t>
  </si>
  <si>
    <t>Déplacements en clientèle</t>
  </si>
  <si>
    <t>Télétravail</t>
  </si>
  <si>
    <t xml:space="preserve">Transmission de germes aéroportés (contact avec la clientèle ou entre salariés) </t>
  </si>
  <si>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Mise à disposition de masque chirurgicaux 
- Gel hydro alcoolique à disposition
- Télétravail </t>
    </r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</si>
  <si>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Aides à la manutention</t>
    </r>
  </si>
  <si>
    <r>
      <rPr>
        <b/>
        <u/>
        <sz val="10"/>
        <rFont val="Arial"/>
        <family val="2"/>
      </rPr>
      <t xml:space="preserve">Moyens organisationnels :
</t>
    </r>
    <r>
      <rPr>
        <sz val="10"/>
        <rFont val="Arial"/>
        <family val="2"/>
      </rPr>
      <t>- Sièges réglables</t>
    </r>
    <r>
      <rPr>
        <b/>
        <u/>
        <sz val="10"/>
        <rFont val="Arial"/>
        <family val="2"/>
      </rPr>
      <t xml:space="preserve">
Moyens organisationnels</t>
    </r>
    <r>
      <rPr>
        <sz val="10"/>
        <rFont val="Arial"/>
        <family val="2"/>
      </rPr>
      <t xml:space="preserve"> :
- Pauses régulières
</t>
    </r>
  </si>
  <si>
    <t>Relation avec un client agressif</t>
  </si>
  <si>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Pauses suffisantes et régulières
- Contacts réguliers
- Organisation de l’alternance des tâches
(polyvalence)
</t>
    </r>
    <r>
      <rPr>
        <b/>
        <u/>
        <sz val="10"/>
        <rFont val="Arial"/>
        <family val="2"/>
      </rPr>
      <t>Moyens humains</t>
    </r>
    <r>
      <rPr>
        <sz val="10"/>
        <rFont val="Arial"/>
        <family val="2"/>
      </rPr>
      <t xml:space="preserve"> :
- Formations</t>
    </r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</si>
  <si>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Matériel adapté (écran réglables en hauteur, plan de travail suffisant, siège ergonomique
</t>
    </r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Alternance des tâches
- Pauses régulières</t>
    </r>
  </si>
  <si>
    <r>
      <rPr>
        <b/>
        <u/>
        <sz val="10"/>
        <rFont val="Arial"/>
        <family val="2"/>
      </rPr>
      <t>Moyen organisationnels</t>
    </r>
    <r>
      <rPr>
        <sz val="10"/>
        <rFont val="Arial"/>
        <family val="2"/>
      </rPr>
      <t xml:space="preserve"> :
- contatcs réguliers</t>
    </r>
  </si>
  <si>
    <t>Absence de climatisation</t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</si>
  <si>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ventilateur portable à disposition</t>
    </r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</si>
  <si>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Chauffage gaz de ville</t>
    </r>
  </si>
  <si>
    <t>Éclairage inadéquat au domicile du salarié</t>
  </si>
  <si>
    <t>Réception de colis / fournitures (rames papier)</t>
  </si>
  <si>
    <t>Décès
Blessures graves</t>
  </si>
  <si>
    <t>NB PERS</t>
  </si>
  <si>
    <r>
      <rPr>
        <b/>
        <u/>
        <sz val="10"/>
        <rFont val="Arial"/>
        <family val="2"/>
      </rPr>
      <t>Protections individuelles</t>
    </r>
    <r>
      <rPr>
        <sz val="10"/>
        <rFont val="Arial"/>
        <family val="2"/>
      </rPr>
      <t xml:space="preserve"> :
- Mise à dispostion de protections auditives</t>
    </r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</si>
  <si>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Véhicules entretenus et contrôlés
</t>
    </r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Sensibilisation aux risques routiers
- Vérification des permis de conduire</t>
    </r>
  </si>
  <si>
    <r>
      <rPr>
        <b/>
        <u/>
        <sz val="10"/>
        <rFont val="Arial"/>
        <family val="2"/>
      </rPr>
      <t xml:space="preserve">Moyens techniques </t>
    </r>
    <r>
      <rPr>
        <sz val="10"/>
        <rFont val="Arial"/>
        <family val="2"/>
      </rPr>
      <t xml:space="preserve">:
- Eclairage à économie d'énergie
- Stores intérieurs contre le soleil
- Lampes d'appoint sur les bureaux
</t>
    </r>
    <r>
      <rPr>
        <b/>
        <u/>
        <sz val="10"/>
        <rFont val="Arial"/>
        <family val="2"/>
      </rPr>
      <t>Moyens organisationnels</t>
    </r>
    <r>
      <rPr>
        <sz val="10"/>
        <rFont val="Arial"/>
        <family val="2"/>
      </rPr>
      <t xml:space="preserve"> :
- Maintenance de l'éclairage</t>
    </r>
  </si>
  <si>
    <r>
      <rPr>
        <b/>
        <u/>
        <sz val="10"/>
        <rFont val="Arial"/>
        <family val="2"/>
      </rPr>
      <t>Moyens techniques</t>
    </r>
    <r>
      <rPr>
        <sz val="10"/>
        <rFont val="Arial"/>
        <family val="2"/>
      </rPr>
      <t xml:space="preserve"> :
- Entretien des locaux régulier par une société extérieure
- Pas de moquettes ou de tapis</t>
    </r>
  </si>
  <si>
    <t>Déplacements à l'étranger</t>
  </si>
  <si>
    <t>Risque sanitaire (maladies tropicales)</t>
  </si>
  <si>
    <t>Risques sécuritaires (attentats, piraterie, cybercriminalité…)</t>
  </si>
  <si>
    <t>Exposition aux courants d'air</t>
  </si>
  <si>
    <t>Exposition aux intempéries</t>
  </si>
  <si>
    <t>Température au travail ressentie comme inadaptée (inconfort thermique)</t>
  </si>
  <si>
    <t>Bruit lié à l'activité lors des déplacements</t>
  </si>
  <si>
    <t>Le télétravail peut entraîner/majorer les phénomènes suivants :
» isolement social
» hyper-connexion au travail
» difficultés potentielles d'associer vie professionnelle et vie personnelle
» altération de la concentration (vie familiale) et donc fragmentation du travail
» démotivation consécutive à la monotonie
» surcharge ou sous-charge de travail
» excès d'autonomie et perte de repères professionnels
» un sentiment d'enfermement
» une diminution de l’information et de la communication formelle et informelle
» une incertitude socio-économique</t>
  </si>
  <si>
    <t>Mauvaise disposition du matériel du poste de travail (contre un mur, dos à une fenêtre, ...)</t>
  </si>
  <si>
    <t>Matériel de travail inadapté : siège, souris, clavier, écran, …</t>
  </si>
  <si>
    <t>Sollicitation visuelle (distance œil- écran, taille de la police, brillance de l'écran, couleur de l'écriture non adaptées...)</t>
  </si>
  <si>
    <t>Travail statique sans pause</t>
  </si>
  <si>
    <t>Travail répétitif : saisie au clavier, utilisation souris, …</t>
  </si>
  <si>
    <t>Mauvais aménagement du poste en télétravail et équipements inadéquats :
» écran non réglable en hauteur
» ordinateur portable utilisé seul
» plan de travail non adapté
» siège non adapté (non réglable, dépourvu de roulettes, assise peu confortable...)
» absence de clavier/souris d'appoint</t>
  </si>
  <si>
    <t>Objets stockés en hauteur</t>
  </si>
  <si>
    <t>Présence de moquettes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</si>
</sst>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b/>
      <i/>
      <sz val="2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55"/>
      <name val="Arial"/>
      <family val="2"/>
    </font>
    <font>
      <b/>
      <u/>
      <sz val="10"/>
      <name val="Arial"/>
      <family val="2"/>
    </font>
    <font>
      <b/>
      <sz val="14"/>
      <color rgb="FF0070C0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NumberFormat="1" applyBorder="1" applyAlignment="1">
      <alignment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0" xfId="0" applyNumberFormat="1" applyBorder="1" applyAlignment="1">
      <alignment horizontal="left" vertical="center" wrapText="1"/>
    </xf>
    <xf numFmtId="0" fontId="3" fillId="0" borderId="29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29" xfId="0" applyNumberFormat="1" applyBorder="1" applyAlignment="1">
      <alignment vertical="center" wrapText="1"/>
    </xf>
    <xf numFmtId="164" fontId="6" fillId="0" borderId="29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0" fillId="0" borderId="7" xfId="0" applyNumberFormat="1" applyBorder="1" applyAlignment="1">
      <alignment vertical="center" wrapText="1"/>
    </xf>
    <xf numFmtId="0" fontId="3" fillId="0" borderId="0" xfId="0" applyFont="1"/>
    <xf numFmtId="0" fontId="0" fillId="0" borderId="26" xfId="0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0" fillId="0" borderId="27" xfId="0" applyNumberFormat="1" applyBorder="1" applyAlignment="1">
      <alignment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28" xfId="0" applyFont="1" applyBorder="1" applyAlignment="1">
      <alignment vertical="center" wrapText="1"/>
    </xf>
    <xf numFmtId="0" fontId="0" fillId="0" borderId="29" xfId="0" applyNumberFormat="1" applyBorder="1" applyAlignment="1">
      <alignment horizontal="left" vertical="center" wrapText="1"/>
    </xf>
    <xf numFmtId="0" fontId="0" fillId="0" borderId="17" xfId="0" applyNumberFormat="1" applyBorder="1" applyAlignment="1">
      <alignment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17" xfId="0" applyNumberFormat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16" xfId="0" applyNumberFormat="1" applyBorder="1" applyAlignment="1">
      <alignment vertical="center" wrapText="1"/>
    </xf>
    <xf numFmtId="164" fontId="6" fillId="0" borderId="16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0" fillId="0" borderId="8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105"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6"/>
  <sheetViews>
    <sheetView tabSelected="1" view="pageBreakPreview" zoomScaleNormal="85" zoomScaleSheetLayoutView="100" workbookViewId="0">
      <selection activeCell="G8" sqref="G8"/>
    </sheetView>
  </sheetViews>
  <sheetFormatPr baseColWidth="10" defaultRowHeight="12.75" x14ac:dyDescent="0.2"/>
  <cols>
    <col min="1" max="1" width="21.85546875" style="1" customWidth="1"/>
    <col min="2" max="3" width="32.7109375" style="1" customWidth="1"/>
    <col min="4" max="4" width="38.42578125" style="1" customWidth="1"/>
    <col min="5" max="5" width="5.28515625" style="5" customWidth="1"/>
    <col min="6" max="6" width="23" style="1" customWidth="1"/>
    <col min="7" max="7" width="6.28515625" style="7" bestFit="1" customWidth="1"/>
    <col min="8" max="8" width="23" style="1" customWidth="1"/>
    <col min="9" max="9" width="5.140625" style="7" bestFit="1" customWidth="1"/>
    <col min="10" max="10" width="23" style="1" customWidth="1"/>
    <col min="11" max="11" width="5.140625" style="7" bestFit="1" customWidth="1"/>
    <col min="12" max="12" width="11.42578125" style="8"/>
    <col min="13" max="13" width="11.42578125" style="5"/>
    <col min="14" max="14" width="37.7109375" style="1" customWidth="1"/>
    <col min="15" max="15" width="11.42578125" style="1"/>
    <col min="16" max="16" width="16.5703125" style="1" customWidth="1"/>
    <col min="17" max="17" width="19.7109375" style="1" customWidth="1"/>
    <col min="18" max="16384" width="11.42578125" style="1"/>
  </cols>
  <sheetData>
    <row r="1" spans="1:23" ht="27.75" customHeight="1" x14ac:dyDescent="0.2">
      <c r="A1" s="171" t="s">
        <v>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23" ht="23.25" customHeight="1" x14ac:dyDescent="0.2">
      <c r="A2" s="67" t="s">
        <v>56</v>
      </c>
      <c r="B2" s="68"/>
      <c r="C2" s="67"/>
      <c r="D2" s="68"/>
      <c r="E2" s="66"/>
      <c r="F2" s="66"/>
      <c r="G2" s="6"/>
      <c r="M2" s="3"/>
      <c r="N2" s="4"/>
    </row>
    <row r="3" spans="1:23" ht="24" customHeight="1" x14ac:dyDescent="0.2">
      <c r="A3" s="67" t="s">
        <v>57</v>
      </c>
      <c r="B3" s="73"/>
      <c r="C3" s="66"/>
      <c r="D3" s="66"/>
      <c r="E3" s="66"/>
      <c r="F3" s="66"/>
      <c r="G3" s="6"/>
      <c r="M3" s="2"/>
      <c r="N3" s="4"/>
    </row>
    <row r="4" spans="1:23" ht="24" customHeight="1" x14ac:dyDescent="0.2">
      <c r="A4" s="67" t="s">
        <v>54</v>
      </c>
      <c r="B4" s="68"/>
      <c r="C4" s="66"/>
      <c r="D4" s="66"/>
      <c r="E4" s="66"/>
      <c r="F4" s="66"/>
      <c r="G4" s="6"/>
      <c r="M4" s="2"/>
      <c r="N4" s="4"/>
    </row>
    <row r="5" spans="1:23" ht="13.5" thickBot="1" x14ac:dyDescent="0.25">
      <c r="A5" s="2"/>
      <c r="B5" s="2"/>
      <c r="C5" s="2"/>
      <c r="D5" s="151"/>
      <c r="E5" s="152"/>
      <c r="F5" s="152"/>
      <c r="G5" s="6"/>
      <c r="H5" s="2"/>
      <c r="I5" s="6"/>
      <c r="J5" s="2"/>
      <c r="K5" s="6"/>
      <c r="L5" s="153"/>
      <c r="M5" s="2"/>
      <c r="N5" s="4"/>
    </row>
    <row r="6" spans="1:23" ht="38.25" customHeight="1" x14ac:dyDescent="0.2">
      <c r="A6" s="179" t="s">
        <v>47</v>
      </c>
      <c r="B6" s="172" t="s">
        <v>110</v>
      </c>
      <c r="C6" s="172" t="s">
        <v>46</v>
      </c>
      <c r="D6" s="181" t="s">
        <v>111</v>
      </c>
      <c r="E6" s="184" t="s">
        <v>89</v>
      </c>
      <c r="F6" s="185"/>
      <c r="G6" s="185"/>
      <c r="H6" s="185"/>
      <c r="I6" s="185"/>
      <c r="J6" s="185"/>
      <c r="K6" s="185"/>
      <c r="L6" s="185"/>
      <c r="M6" s="186"/>
      <c r="N6" s="174" t="s">
        <v>107</v>
      </c>
      <c r="O6" s="175"/>
      <c r="P6" s="176"/>
      <c r="Q6" s="19"/>
      <c r="R6" s="15"/>
      <c r="S6" s="4"/>
      <c r="T6" s="4"/>
      <c r="U6" s="4"/>
      <c r="V6" s="4"/>
      <c r="W6" s="4"/>
    </row>
    <row r="7" spans="1:23" ht="29.25" customHeight="1" thickBot="1" x14ac:dyDescent="0.25">
      <c r="A7" s="180"/>
      <c r="B7" s="173"/>
      <c r="C7" s="173"/>
      <c r="D7" s="182"/>
      <c r="E7" s="109" t="s">
        <v>130</v>
      </c>
      <c r="F7" s="183" t="s">
        <v>3</v>
      </c>
      <c r="G7" s="183"/>
      <c r="H7" s="183" t="s">
        <v>4</v>
      </c>
      <c r="I7" s="183"/>
      <c r="J7" s="183" t="s">
        <v>5</v>
      </c>
      <c r="K7" s="183"/>
      <c r="L7" s="177" t="s">
        <v>2</v>
      </c>
      <c r="M7" s="178"/>
      <c r="N7" s="112" t="s">
        <v>1</v>
      </c>
      <c r="O7" s="113" t="s">
        <v>86</v>
      </c>
      <c r="P7" s="114" t="s">
        <v>87</v>
      </c>
      <c r="Q7" s="18"/>
      <c r="R7" s="17"/>
      <c r="S7" s="4"/>
      <c r="T7" s="4"/>
      <c r="U7" s="4"/>
      <c r="V7" s="4"/>
      <c r="W7" s="4"/>
    </row>
    <row r="8" spans="1:23" ht="44.25" customHeight="1" x14ac:dyDescent="0.2">
      <c r="A8" s="162" t="s">
        <v>23</v>
      </c>
      <c r="B8" s="38" t="s">
        <v>45</v>
      </c>
      <c r="C8" s="165" t="s">
        <v>48</v>
      </c>
      <c r="D8" s="144" t="s">
        <v>126</v>
      </c>
      <c r="E8" s="30">
        <f>$B$4</f>
        <v>0</v>
      </c>
      <c r="F8" s="38"/>
      <c r="G8" s="31" t="e">
        <f>VLOOKUP(F8,Cotation!$A$2:$B$8,2,FALSE)</f>
        <v>#N/A</v>
      </c>
      <c r="H8" s="39"/>
      <c r="I8" s="40" t="e">
        <f>VLOOKUP(H8,Cotation!$C$2:$D$8,2,FALSE)</f>
        <v>#N/A</v>
      </c>
      <c r="J8" s="32"/>
      <c r="K8" s="31" t="e">
        <f>VLOOKUP(J8,Cotation!$E$2:$F$8,2,FALSE)</f>
        <v>#N/A</v>
      </c>
      <c r="L8" s="33" t="e">
        <f t="shared" ref="L8:L11" si="0">E8*G8*I8*K8</f>
        <v>#N/A</v>
      </c>
      <c r="M8" s="139" t="e">
        <f>IF(L8&gt;=400,Cotation!$H$2,IF(L8&gt;=200,Cotation!$H$3,IF(L8&gt;=70,Cotation!$H$4,IF(L8&gt;=20,Cotation!$H$5,IF(L8&gt;=0,Cotation!$H$6)))))</f>
        <v>#N/A</v>
      </c>
      <c r="N8" s="91"/>
      <c r="O8" s="38"/>
      <c r="P8" s="56"/>
      <c r="Q8" s="16"/>
      <c r="R8" s="17"/>
      <c r="S8" s="4"/>
      <c r="T8" s="4"/>
      <c r="U8" s="4"/>
      <c r="V8" s="4"/>
      <c r="W8" s="4"/>
    </row>
    <row r="9" spans="1:23" ht="44.25" customHeight="1" x14ac:dyDescent="0.2">
      <c r="A9" s="163"/>
      <c r="B9" s="21" t="s">
        <v>124</v>
      </c>
      <c r="C9" s="166"/>
      <c r="D9" s="145" t="s">
        <v>125</v>
      </c>
      <c r="E9" s="34">
        <f t="shared" ref="E9:E11" si="1">$B$4</f>
        <v>0</v>
      </c>
      <c r="F9" s="21"/>
      <c r="G9" s="22" t="e">
        <f>VLOOKUP(F9,Cotation!$A$2:$B$8,2,FALSE)</f>
        <v>#N/A</v>
      </c>
      <c r="H9" s="21"/>
      <c r="I9" s="22" t="e">
        <f>VLOOKUP(H9,Cotation!$C$2:$D$8,2,FALSE)</f>
        <v>#N/A</v>
      </c>
      <c r="J9" s="21"/>
      <c r="K9" s="22" t="e">
        <f>VLOOKUP(J9,Cotation!$E$2:$F$8,2,FALSE)</f>
        <v>#N/A</v>
      </c>
      <c r="L9" s="23" t="e">
        <f t="shared" si="0"/>
        <v>#N/A</v>
      </c>
      <c r="M9" s="141" t="e">
        <f>IF(L9&gt;=400,Cotation!$H$2,IF(L9&gt;=200,Cotation!$H$3,IF(L9&gt;=70,Cotation!$H$4,IF(L9&gt;=20,Cotation!$H$5,IF(L9&gt;=0,Cotation!$H$6)))))</f>
        <v>#N/A</v>
      </c>
      <c r="N9" s="26"/>
      <c r="O9" s="21"/>
      <c r="P9" s="25"/>
      <c r="Q9" s="16"/>
      <c r="R9" s="17"/>
      <c r="S9" s="4"/>
      <c r="T9" s="4"/>
      <c r="U9" s="4"/>
      <c r="V9" s="4"/>
      <c r="W9" s="4"/>
    </row>
    <row r="10" spans="1:23" ht="44.25" customHeight="1" x14ac:dyDescent="0.2">
      <c r="A10" s="163"/>
      <c r="B10" s="21" t="s">
        <v>140</v>
      </c>
      <c r="C10" s="166"/>
      <c r="D10" s="145"/>
      <c r="E10" s="34">
        <f t="shared" si="1"/>
        <v>0</v>
      </c>
      <c r="F10" s="21"/>
      <c r="G10" s="22" t="e">
        <f>VLOOKUP(F10,Cotation!$A$2:$B$8,2,FALSE)</f>
        <v>#N/A</v>
      </c>
      <c r="H10" s="21"/>
      <c r="I10" s="22" t="e">
        <f>VLOOKUP(H10,Cotation!$C$2:$D$8,2,FALSE)</f>
        <v>#N/A</v>
      </c>
      <c r="J10" s="21"/>
      <c r="K10" s="22" t="e">
        <f>VLOOKUP(J10,Cotation!$E$2:$F$8,2,FALSE)</f>
        <v>#N/A</v>
      </c>
      <c r="L10" s="23" t="e">
        <f t="shared" si="0"/>
        <v>#N/A</v>
      </c>
      <c r="M10" s="141" t="e">
        <f>IF(L10&gt;=400,Cotation!$H$2,IF(L10&gt;=200,Cotation!$H$3,IF(L10&gt;=70,Cotation!$H$4,IF(L10&gt;=20,Cotation!$H$5,IF(L10&gt;=0,Cotation!$H$6)))))</f>
        <v>#N/A</v>
      </c>
      <c r="N10" s="26"/>
      <c r="O10" s="21"/>
      <c r="P10" s="25"/>
      <c r="Q10" s="16"/>
      <c r="R10" s="17"/>
      <c r="S10" s="4"/>
      <c r="T10" s="4"/>
      <c r="U10" s="4"/>
      <c r="V10" s="4"/>
      <c r="W10" s="4"/>
    </row>
    <row r="11" spans="1:23" ht="44.25" customHeight="1" x14ac:dyDescent="0.2">
      <c r="A11" s="163"/>
      <c r="B11" s="20" t="s">
        <v>138</v>
      </c>
      <c r="C11" s="166"/>
      <c r="D11" s="145"/>
      <c r="E11" s="34">
        <f t="shared" si="1"/>
        <v>0</v>
      </c>
      <c r="F11" s="21"/>
      <c r="G11" s="22" t="e">
        <f>VLOOKUP(F11,Cotation!$A$2:$B$8,2,FALSE)</f>
        <v>#N/A</v>
      </c>
      <c r="H11" s="21"/>
      <c r="I11" s="22" t="e">
        <f>VLOOKUP(H11,Cotation!$C$2:$D$8,2,FALSE)</f>
        <v>#N/A</v>
      </c>
      <c r="J11" s="21"/>
      <c r="K11" s="22" t="e">
        <f>VLOOKUP(J11,Cotation!$E$2:$F$8,2,FALSE)</f>
        <v>#N/A</v>
      </c>
      <c r="L11" s="23" t="e">
        <f t="shared" si="0"/>
        <v>#N/A</v>
      </c>
      <c r="M11" s="141" t="e">
        <f>IF(L11&gt;=400,Cotation!$H$2,IF(L11&gt;=200,Cotation!$H$3,IF(L11&gt;=70,Cotation!$H$4,IF(L11&gt;=20,Cotation!$H$5,IF(L11&gt;=0,Cotation!$H$6)))))</f>
        <v>#N/A</v>
      </c>
      <c r="N11" s="26"/>
      <c r="O11" s="21"/>
      <c r="P11" s="25"/>
      <c r="Q11" s="16"/>
      <c r="R11" s="17"/>
      <c r="S11" s="4"/>
      <c r="T11" s="4"/>
      <c r="U11" s="4"/>
      <c r="V11" s="4"/>
      <c r="W11" s="4"/>
    </row>
    <row r="12" spans="1:23" ht="44.25" customHeight="1" thickBot="1" x14ac:dyDescent="0.25">
      <c r="A12" s="164"/>
      <c r="B12" s="54" t="s">
        <v>139</v>
      </c>
      <c r="C12" s="167"/>
      <c r="D12" s="146"/>
      <c r="E12" s="35">
        <f>$B$4</f>
        <v>0</v>
      </c>
      <c r="F12" s="28"/>
      <c r="G12" s="36" t="e">
        <f>VLOOKUP(F12,Cotation!$A$2:$B$8,2,FALSE)</f>
        <v>#N/A</v>
      </c>
      <c r="H12" s="78"/>
      <c r="I12" s="76" t="e">
        <f>VLOOKUP(H12,Cotation!$C$2:$D$8,2,FALSE)</f>
        <v>#N/A</v>
      </c>
      <c r="J12" s="54"/>
      <c r="K12" s="36" t="e">
        <f>VLOOKUP(J12,Cotation!$E$2:$F$8,2,FALSE)</f>
        <v>#N/A</v>
      </c>
      <c r="L12" s="37" t="e">
        <f t="shared" ref="L12:L58" si="2">E12*G12*I12*K12</f>
        <v>#N/A</v>
      </c>
      <c r="M12" s="148" t="e">
        <f>IF(L12&gt;=400,Cotation!$H$2,IF(L12&gt;=200,Cotation!$H$3,IF(L12&gt;=70,Cotation!$H$4,IF(L12&gt;=20,Cotation!$H$5,IF(L12&gt;=0,Cotation!$H$6)))))</f>
        <v>#N/A</v>
      </c>
      <c r="N12" s="27"/>
      <c r="O12" s="28"/>
      <c r="P12" s="29"/>
      <c r="Q12" s="16"/>
      <c r="R12" s="17"/>
      <c r="S12" s="4"/>
      <c r="T12" s="4"/>
      <c r="U12" s="4"/>
      <c r="V12" s="4"/>
      <c r="W12" s="4"/>
    </row>
    <row r="13" spans="1:23" ht="35.25" customHeight="1" x14ac:dyDescent="0.2">
      <c r="A13" s="187" t="s">
        <v>24</v>
      </c>
      <c r="B13" s="32" t="s">
        <v>91</v>
      </c>
      <c r="C13" s="165" t="s">
        <v>90</v>
      </c>
      <c r="D13" s="168" t="s">
        <v>131</v>
      </c>
      <c r="E13" s="30">
        <f t="shared" ref="E13:E62" si="3">$B$4</f>
        <v>0</v>
      </c>
      <c r="F13" s="38"/>
      <c r="G13" s="31" t="e">
        <f>VLOOKUP(F13,Cotation!$A$2:$B$8,2,FALSE)</f>
        <v>#N/A</v>
      </c>
      <c r="H13" s="39"/>
      <c r="I13" s="40" t="e">
        <f>VLOOKUP(H13,Cotation!$C$2:$D$8,2,FALSE)</f>
        <v>#N/A</v>
      </c>
      <c r="J13" s="38"/>
      <c r="K13" s="31" t="e">
        <f>VLOOKUP(J13,Cotation!$E$2:$F$8,2,FALSE)</f>
        <v>#N/A</v>
      </c>
      <c r="L13" s="33" t="e">
        <f t="shared" si="2"/>
        <v>#N/A</v>
      </c>
      <c r="M13" s="139" t="e">
        <f>IF(L13&gt;=400,Cotation!$H$2,IF(L13&gt;=200,Cotation!$H$3,IF(L13&gt;=70,Cotation!$H$4,IF(L13&gt;=20,Cotation!$H$5,IF(L13&gt;=0,Cotation!$H$6)))))</f>
        <v>#N/A</v>
      </c>
      <c r="N13" s="91"/>
      <c r="O13" s="38"/>
      <c r="P13" s="56"/>
      <c r="Q13" s="18"/>
      <c r="R13" s="17"/>
      <c r="S13" s="4"/>
      <c r="T13" s="4"/>
      <c r="U13" s="4"/>
      <c r="V13" s="4"/>
      <c r="W13" s="4"/>
    </row>
    <row r="14" spans="1:23" ht="31.5" customHeight="1" x14ac:dyDescent="0.2">
      <c r="A14" s="188"/>
      <c r="B14" s="20" t="s">
        <v>108</v>
      </c>
      <c r="C14" s="166"/>
      <c r="D14" s="169"/>
      <c r="E14" s="34">
        <f t="shared" si="3"/>
        <v>0</v>
      </c>
      <c r="F14" s="21"/>
      <c r="G14" s="22" t="e">
        <f>VLOOKUP(F14,Cotation!$A$2:$B$8,2,FALSE)</f>
        <v>#N/A</v>
      </c>
      <c r="H14" s="21"/>
      <c r="I14" s="22" t="e">
        <f>VLOOKUP(H14,Cotation!$C$2:$D$8,2,FALSE)</f>
        <v>#N/A</v>
      </c>
      <c r="J14" s="21"/>
      <c r="K14" s="22" t="e">
        <f>VLOOKUP(J14,Cotation!$E$2:$F$8,2,FALSE)</f>
        <v>#N/A</v>
      </c>
      <c r="L14" s="23" t="e">
        <f t="shared" si="2"/>
        <v>#N/A</v>
      </c>
      <c r="M14" s="141" t="e">
        <f>IF(L14&gt;=400,Cotation!$H$2,IF(L14&gt;=200,Cotation!$H$3,IF(L14&gt;=70,Cotation!$H$4,IF(L14&gt;=20,Cotation!$H$5,IF(L14&gt;=0,Cotation!$H$6)))))</f>
        <v>#N/A</v>
      </c>
      <c r="N14" s="26"/>
      <c r="O14" s="21"/>
      <c r="P14" s="25"/>
      <c r="Q14" s="18"/>
      <c r="R14" s="17"/>
      <c r="S14" s="4"/>
      <c r="T14" s="4"/>
      <c r="U14" s="4"/>
      <c r="V14" s="4"/>
      <c r="W14" s="4"/>
    </row>
    <row r="15" spans="1:23" ht="28.5" customHeight="1" x14ac:dyDescent="0.2">
      <c r="A15" s="188"/>
      <c r="B15" s="20" t="s">
        <v>109</v>
      </c>
      <c r="C15" s="166"/>
      <c r="D15" s="169"/>
      <c r="E15" s="34">
        <f t="shared" si="3"/>
        <v>0</v>
      </c>
      <c r="F15" s="21"/>
      <c r="G15" s="22" t="e">
        <f>VLOOKUP(F15,Cotation!$A$2:$B$8,2,FALSE)</f>
        <v>#N/A</v>
      </c>
      <c r="H15" s="21"/>
      <c r="I15" s="22" t="e">
        <f>VLOOKUP(H15,Cotation!$C$2:$D$8,2,FALSE)</f>
        <v>#N/A</v>
      </c>
      <c r="J15" s="21"/>
      <c r="K15" s="22" t="e">
        <f>VLOOKUP(J15,Cotation!$E$2:$F$8,2,FALSE)</f>
        <v>#N/A</v>
      </c>
      <c r="L15" s="23" t="e">
        <f t="shared" si="2"/>
        <v>#N/A</v>
      </c>
      <c r="M15" s="141" t="e">
        <f>IF(L15&gt;=400,Cotation!$H$2,IF(L15&gt;=200,Cotation!$H$3,IF(L15&gt;=70,Cotation!$H$4,IF(L15&gt;=20,Cotation!$H$5,IF(L15&gt;=0,Cotation!$H$6)))))</f>
        <v>#N/A</v>
      </c>
      <c r="N15" s="26"/>
      <c r="O15" s="21"/>
      <c r="P15" s="25"/>
      <c r="Q15" s="18"/>
      <c r="R15" s="17"/>
      <c r="S15" s="4"/>
      <c r="T15" s="4"/>
      <c r="U15" s="4"/>
      <c r="V15" s="4"/>
      <c r="W15" s="4"/>
    </row>
    <row r="16" spans="1:23" ht="28.5" customHeight="1" thickBot="1" x14ac:dyDescent="0.25">
      <c r="A16" s="189"/>
      <c r="B16" s="54" t="s">
        <v>141</v>
      </c>
      <c r="C16" s="167"/>
      <c r="D16" s="170"/>
      <c r="E16" s="35">
        <f t="shared" si="3"/>
        <v>0</v>
      </c>
      <c r="F16" s="28"/>
      <c r="G16" s="36" t="e">
        <f>VLOOKUP(F16,Cotation!$A$2:$B$8,2,FALSE)</f>
        <v>#N/A</v>
      </c>
      <c r="H16" s="28"/>
      <c r="I16" s="36" t="e">
        <f>VLOOKUP(H16,Cotation!$C$2:$D$8,2,FALSE)</f>
        <v>#N/A</v>
      </c>
      <c r="J16" s="28"/>
      <c r="K16" s="36" t="e">
        <f>VLOOKUP(J16,Cotation!$E$2:$F$8,2,FALSE)</f>
        <v>#N/A</v>
      </c>
      <c r="L16" s="37" t="e">
        <f t="shared" ref="L16" si="4">E16*G16*I16*K16</f>
        <v>#N/A</v>
      </c>
      <c r="M16" s="155" t="e">
        <f>IF(L16&gt;=400,Cotation!$H$2,IF(L16&gt;=200,Cotation!$H$3,IF(L16&gt;=70,Cotation!$H$4,IF(L16&gt;=20,Cotation!$H$5,IF(L16&gt;=0,Cotation!$H$6)))))</f>
        <v>#N/A</v>
      </c>
      <c r="N16" s="27"/>
      <c r="O16" s="28"/>
      <c r="P16" s="29"/>
      <c r="Q16" s="18"/>
      <c r="R16" s="17"/>
      <c r="S16" s="4"/>
      <c r="T16" s="4"/>
      <c r="U16" s="4"/>
      <c r="V16" s="4"/>
      <c r="W16" s="4"/>
    </row>
    <row r="17" spans="1:23" ht="26.25" customHeight="1" x14ac:dyDescent="0.2">
      <c r="A17" s="162" t="s">
        <v>92</v>
      </c>
      <c r="B17" s="32" t="s">
        <v>49</v>
      </c>
      <c r="C17" s="165" t="s">
        <v>53</v>
      </c>
      <c r="D17" s="168" t="s">
        <v>133</v>
      </c>
      <c r="E17" s="30">
        <f t="shared" si="3"/>
        <v>0</v>
      </c>
      <c r="F17" s="38"/>
      <c r="G17" s="31" t="e">
        <f>VLOOKUP(F17,Cotation!$A$2:$B$8,2,FALSE)</f>
        <v>#N/A</v>
      </c>
      <c r="H17" s="57"/>
      <c r="I17" s="40" t="e">
        <f>VLOOKUP(H17,Cotation!$C$2:$D$8,2,FALSE)</f>
        <v>#N/A</v>
      </c>
      <c r="J17" s="38"/>
      <c r="K17" s="31" t="e">
        <f>VLOOKUP(J17,Cotation!$E$2:$F$8,2,FALSE)</f>
        <v>#N/A</v>
      </c>
      <c r="L17" s="33" t="e">
        <f t="shared" si="2"/>
        <v>#N/A</v>
      </c>
      <c r="M17" s="139" t="e">
        <f>IF(L17&gt;=400,Cotation!$H$2,IF(L17&gt;=200,Cotation!$H$3,IF(L17&gt;=70,Cotation!$H$4,IF(L17&gt;=20,Cotation!$H$5,IF(L17&gt;=0,Cotation!$H$6)))))</f>
        <v>#N/A</v>
      </c>
      <c r="N17" s="75"/>
      <c r="O17" s="38"/>
      <c r="P17" s="56"/>
      <c r="Q17" s="4"/>
      <c r="R17" s="15"/>
      <c r="S17" s="4"/>
      <c r="T17" s="4"/>
      <c r="U17" s="4"/>
      <c r="V17" s="4"/>
      <c r="W17" s="4"/>
    </row>
    <row r="18" spans="1:23" ht="40.5" customHeight="1" x14ac:dyDescent="0.2">
      <c r="A18" s="163"/>
      <c r="B18" s="20" t="s">
        <v>50</v>
      </c>
      <c r="C18" s="166"/>
      <c r="D18" s="169"/>
      <c r="E18" s="34">
        <f t="shared" si="3"/>
        <v>0</v>
      </c>
      <c r="F18" s="21"/>
      <c r="G18" s="22" t="e">
        <f>VLOOKUP(F18,Cotation!$A$2:$B$8,2,FALSE)</f>
        <v>#N/A</v>
      </c>
      <c r="H18" s="41"/>
      <c r="I18" s="42" t="e">
        <f>VLOOKUP(H18,Cotation!$C$2:$D$8,2,FALSE)</f>
        <v>#N/A</v>
      </c>
      <c r="J18" s="21"/>
      <c r="K18" s="22" t="e">
        <f>VLOOKUP(J18,Cotation!$E$2:$F$8,2,FALSE)</f>
        <v>#N/A</v>
      </c>
      <c r="L18" s="23" t="e">
        <f t="shared" si="2"/>
        <v>#N/A</v>
      </c>
      <c r="M18" s="140" t="e">
        <f>IF(L18&gt;=400,Cotation!$H$2,IF(L18&gt;=200,Cotation!$H$3,IF(L18&gt;=70,Cotation!$H$4,IF(L18&gt;=20,Cotation!$H$5,IF(L18&gt;=0,Cotation!$H$6)))))</f>
        <v>#N/A</v>
      </c>
      <c r="N18" s="24"/>
      <c r="O18" s="21"/>
      <c r="P18" s="25"/>
      <c r="Q18" s="4"/>
      <c r="R18" s="15"/>
      <c r="S18" s="4"/>
      <c r="T18" s="4"/>
      <c r="U18" s="4"/>
      <c r="V18" s="4"/>
      <c r="W18" s="4"/>
    </row>
    <row r="19" spans="1:23" ht="30.75" customHeight="1" x14ac:dyDescent="0.2">
      <c r="A19" s="163"/>
      <c r="B19" s="20" t="s">
        <v>51</v>
      </c>
      <c r="C19" s="166"/>
      <c r="D19" s="169"/>
      <c r="E19" s="34">
        <f t="shared" si="3"/>
        <v>0</v>
      </c>
      <c r="F19" s="21"/>
      <c r="G19" s="22" t="e">
        <f>VLOOKUP(F19,Cotation!$A$2:$B$8,2,FALSE)</f>
        <v>#N/A</v>
      </c>
      <c r="H19" s="21"/>
      <c r="I19" s="22" t="e">
        <f>VLOOKUP(H19,Cotation!$C$2:$D$8,2,FALSE)</f>
        <v>#N/A</v>
      </c>
      <c r="J19" s="21"/>
      <c r="K19" s="22" t="e">
        <f>VLOOKUP(J19,Cotation!$E$2:$F$8,2,FALSE)</f>
        <v>#N/A</v>
      </c>
      <c r="L19" s="23" t="e">
        <f t="shared" si="2"/>
        <v>#N/A</v>
      </c>
      <c r="M19" s="141" t="e">
        <f>IF(L19&gt;=400,Cotation!$H$2,IF(L19&gt;=200,Cotation!$H$3,IF(L19&gt;=70,Cotation!$H$4,IF(L19&gt;=20,Cotation!$H$5,IF(L19&gt;=0,Cotation!$H$6)))))</f>
        <v>#N/A</v>
      </c>
      <c r="N19" s="26"/>
      <c r="O19" s="21"/>
      <c r="P19" s="25"/>
      <c r="Q19" s="19"/>
      <c r="R19" s="15"/>
      <c r="S19" s="4"/>
      <c r="T19" s="4"/>
      <c r="U19" s="4"/>
      <c r="V19" s="4"/>
      <c r="W19" s="4"/>
    </row>
    <row r="20" spans="1:23" ht="45" customHeight="1" x14ac:dyDescent="0.2">
      <c r="A20" s="163"/>
      <c r="B20" s="20" t="s">
        <v>52</v>
      </c>
      <c r="C20" s="166"/>
      <c r="D20" s="169"/>
      <c r="E20" s="34">
        <f t="shared" si="3"/>
        <v>0</v>
      </c>
      <c r="F20" s="21"/>
      <c r="G20" s="22" t="e">
        <f>VLOOKUP(F20,Cotation!$A$2:$B$8,2,FALSE)</f>
        <v>#N/A</v>
      </c>
      <c r="H20" s="21"/>
      <c r="I20" s="22" t="e">
        <f>VLOOKUP(H20,Cotation!$C$2:$D$8,2,FALSE)</f>
        <v>#N/A</v>
      </c>
      <c r="J20" s="21"/>
      <c r="K20" s="22" t="e">
        <f>VLOOKUP(J20,Cotation!$E$2:$F$8,2,FALSE)</f>
        <v>#N/A</v>
      </c>
      <c r="L20" s="23" t="e">
        <f t="shared" si="2"/>
        <v>#N/A</v>
      </c>
      <c r="M20" s="141" t="e">
        <f>IF(L20&gt;=400,Cotation!$H$2,IF(L20&gt;=200,Cotation!$H$3,IF(L20&gt;=70,Cotation!$H$4,IF(L20&gt;=20,Cotation!$H$5,IF(L20&gt;=0,Cotation!$H$6)))))</f>
        <v>#N/A</v>
      </c>
      <c r="N20" s="26"/>
      <c r="O20" s="21"/>
      <c r="P20" s="25"/>
      <c r="Q20" s="19"/>
      <c r="R20" s="15"/>
      <c r="S20" s="4"/>
      <c r="T20" s="4"/>
      <c r="U20" s="4"/>
      <c r="V20" s="4"/>
      <c r="W20" s="4"/>
    </row>
    <row r="21" spans="1:23" ht="45" customHeight="1" thickBot="1" x14ac:dyDescent="0.25">
      <c r="A21" s="164"/>
      <c r="B21" s="54" t="s">
        <v>127</v>
      </c>
      <c r="C21" s="167"/>
      <c r="D21" s="170"/>
      <c r="E21" s="35">
        <f t="shared" si="3"/>
        <v>0</v>
      </c>
      <c r="F21" s="28"/>
      <c r="G21" s="36" t="e">
        <f>VLOOKUP(F21,Cotation!$A$2:$B$8,2,FALSE)</f>
        <v>#N/A</v>
      </c>
      <c r="H21" s="28"/>
      <c r="I21" s="36" t="e">
        <f>VLOOKUP(H21,Cotation!$C$2:$D$8,2,FALSE)</f>
        <v>#N/A</v>
      </c>
      <c r="J21" s="28"/>
      <c r="K21" s="36" t="e">
        <f>VLOOKUP(J21,Cotation!$E$2:$F$8,2,FALSE)</f>
        <v>#N/A</v>
      </c>
      <c r="L21" s="37" t="e">
        <f t="shared" ref="L21" si="5">E21*G21*I21*K21</f>
        <v>#N/A</v>
      </c>
      <c r="M21" s="155" t="e">
        <f>IF(L21&gt;=400,Cotation!$H$2,IF(L21&gt;=200,Cotation!$H$3,IF(L21&gt;=70,Cotation!$H$4,IF(L21&gt;=20,Cotation!$H$5,IF(L21&gt;=0,Cotation!$H$6)))))</f>
        <v>#N/A</v>
      </c>
      <c r="N21" s="27"/>
      <c r="O21" s="28"/>
      <c r="P21" s="29"/>
      <c r="Q21" s="19"/>
      <c r="R21" s="15"/>
      <c r="S21" s="4"/>
      <c r="T21" s="4"/>
      <c r="U21" s="4"/>
      <c r="V21" s="4"/>
      <c r="W21" s="4"/>
    </row>
    <row r="22" spans="1:23" ht="30" customHeight="1" x14ac:dyDescent="0.2">
      <c r="A22" s="162" t="s">
        <v>55</v>
      </c>
      <c r="B22" s="32" t="s">
        <v>58</v>
      </c>
      <c r="C22" s="190"/>
      <c r="D22" s="168" t="s">
        <v>134</v>
      </c>
      <c r="E22" s="30">
        <f t="shared" si="3"/>
        <v>0</v>
      </c>
      <c r="F22" s="38"/>
      <c r="G22" s="31" t="e">
        <f>VLOOKUP(F22,Cotation!$A$2:$B$8,2,FALSE)</f>
        <v>#N/A</v>
      </c>
      <c r="H22" s="39"/>
      <c r="I22" s="40" t="e">
        <f>VLOOKUP(H22,Cotation!$C$2:$D$8,2,FALSE)</f>
        <v>#N/A</v>
      </c>
      <c r="J22" s="32"/>
      <c r="K22" s="31" t="e">
        <f>VLOOKUP(J22,Cotation!$E$2:$F$8,2,FALSE)</f>
        <v>#N/A</v>
      </c>
      <c r="L22" s="33" t="e">
        <f t="shared" si="2"/>
        <v>#N/A</v>
      </c>
      <c r="M22" s="139" t="e">
        <f>IF(L22&gt;=400,Cotation!$H$2,IF(L22&gt;=200,Cotation!$H$3,IF(L22&gt;=70,Cotation!$H$4,IF(L22&gt;=20,Cotation!$H$5,IF(L22&gt;=0,Cotation!$H$6)))))</f>
        <v>#N/A</v>
      </c>
      <c r="N22" s="91"/>
      <c r="O22" s="38"/>
      <c r="P22" s="56"/>
    </row>
    <row r="23" spans="1:23" ht="33" customHeight="1" x14ac:dyDescent="0.2">
      <c r="A23" s="163"/>
      <c r="B23" s="20" t="s">
        <v>150</v>
      </c>
      <c r="C23" s="191"/>
      <c r="D23" s="169"/>
      <c r="E23" s="34">
        <f t="shared" si="3"/>
        <v>0</v>
      </c>
      <c r="F23" s="21"/>
      <c r="G23" s="22" t="e">
        <f>VLOOKUP(F23,Cotation!$A$2:$B$8,2,FALSE)</f>
        <v>#N/A</v>
      </c>
      <c r="H23" s="21"/>
      <c r="I23" s="22" t="e">
        <f>VLOOKUP(H23,Cotation!$C$2:$D$8,2,FALSE)</f>
        <v>#N/A</v>
      </c>
      <c r="J23" s="21"/>
      <c r="K23" s="22" t="e">
        <f>VLOOKUP(J23,Cotation!$E$2:$F$8,2,FALSE)</f>
        <v>#N/A</v>
      </c>
      <c r="L23" s="23" t="e">
        <f t="shared" ref="L23" si="6">E23*G23*I23*K23</f>
        <v>#N/A</v>
      </c>
      <c r="M23" s="141" t="e">
        <f>IF(L23&gt;=400,Cotation!$H$2,IF(L23&gt;=200,Cotation!$H$3,IF(L23&gt;=70,Cotation!$H$4,IF(L23&gt;=20,Cotation!$H$5,IF(L23&gt;=0,Cotation!$H$6)))))</f>
        <v>#N/A</v>
      </c>
      <c r="N23" s="26"/>
      <c r="O23" s="21"/>
      <c r="P23" s="25"/>
    </row>
    <row r="24" spans="1:23" ht="33" customHeight="1" thickBot="1" x14ac:dyDescent="0.25">
      <c r="A24" s="164"/>
      <c r="B24" s="54" t="s">
        <v>93</v>
      </c>
      <c r="C24" s="192"/>
      <c r="D24" s="170"/>
      <c r="E24" s="35">
        <f t="shared" si="3"/>
        <v>0</v>
      </c>
      <c r="F24" s="28"/>
      <c r="G24" s="36" t="e">
        <f>VLOOKUP(F24,Cotation!$A$2:$B$8,2,FALSE)</f>
        <v>#N/A</v>
      </c>
      <c r="H24" s="28"/>
      <c r="I24" s="36" t="e">
        <f>VLOOKUP(H24,Cotation!$C$2:$D$8,2,FALSE)</f>
        <v>#N/A</v>
      </c>
      <c r="J24" s="28"/>
      <c r="K24" s="36" t="e">
        <f>VLOOKUP(J24,Cotation!$E$2:$F$8,2,FALSE)</f>
        <v>#N/A</v>
      </c>
      <c r="L24" s="37" t="e">
        <f t="shared" si="2"/>
        <v>#N/A</v>
      </c>
      <c r="M24" s="155" t="e">
        <f>IF(L24&gt;=400,Cotation!$H$2,IF(L24&gt;=200,Cotation!$H$3,IF(L24&gt;=70,Cotation!$H$4,IF(L24&gt;=20,Cotation!$H$5,IF(L24&gt;=0,Cotation!$H$6)))))</f>
        <v>#N/A</v>
      </c>
      <c r="N24" s="27"/>
      <c r="O24" s="28"/>
      <c r="P24" s="29"/>
    </row>
    <row r="25" spans="1:23" ht="112.5" customHeight="1" thickBot="1" x14ac:dyDescent="0.25">
      <c r="A25" s="74" t="s">
        <v>59</v>
      </c>
      <c r="B25" s="58" t="s">
        <v>94</v>
      </c>
      <c r="C25" s="101" t="s">
        <v>60</v>
      </c>
      <c r="D25" s="157" t="s">
        <v>95</v>
      </c>
      <c r="E25" s="60">
        <f t="shared" si="3"/>
        <v>0</v>
      </c>
      <c r="F25" s="61"/>
      <c r="G25" s="62" t="e">
        <f>VLOOKUP(F25,Cotation!$A$2:$B$8,2,FALSE)</f>
        <v>#N/A</v>
      </c>
      <c r="H25" s="104"/>
      <c r="I25" s="64" t="e">
        <f>VLOOKUP(H25,Cotation!$C$2:$D$8,2,FALSE)</f>
        <v>#N/A</v>
      </c>
      <c r="J25" s="61"/>
      <c r="K25" s="62" t="e">
        <f>VLOOKUP(J25,Cotation!$E$2:$F$8,2,FALSE)</f>
        <v>#N/A</v>
      </c>
      <c r="L25" s="65" t="e">
        <f t="shared" si="2"/>
        <v>#N/A</v>
      </c>
      <c r="M25" s="158" t="e">
        <f>IF(L25&gt;=400,Cotation!$H$2,IF(L25&gt;=200,Cotation!$H$3,IF(L25&gt;=70,Cotation!$H$4,IF(L25&gt;=20,Cotation!$H$5,IF(L25&gt;=0,Cotation!$H$6)))))</f>
        <v>#N/A</v>
      </c>
      <c r="N25" s="103"/>
      <c r="O25" s="61"/>
      <c r="P25" s="93"/>
    </row>
    <row r="26" spans="1:23" ht="129" customHeight="1" x14ac:dyDescent="0.2">
      <c r="A26" s="162" t="s">
        <v>61</v>
      </c>
      <c r="B26" s="32" t="s">
        <v>116</v>
      </c>
      <c r="C26" s="142" t="s">
        <v>96</v>
      </c>
      <c r="D26" s="168" t="s">
        <v>97</v>
      </c>
      <c r="E26" s="30">
        <f t="shared" si="3"/>
        <v>0</v>
      </c>
      <c r="F26" s="38"/>
      <c r="G26" s="31" t="e">
        <f>VLOOKUP(F26,Cotation!$A$2:$B$8,2,FALSE)</f>
        <v>#N/A</v>
      </c>
      <c r="H26" s="39"/>
      <c r="I26" s="40" t="e">
        <f>VLOOKUP(H26,Cotation!$C$2:$D$8,2,FALSE)</f>
        <v>#N/A</v>
      </c>
      <c r="J26" s="38"/>
      <c r="K26" s="31" t="e">
        <f>VLOOKUP(J26,Cotation!$E$2:$F$8,2,FALSE)</f>
        <v>#N/A</v>
      </c>
      <c r="L26" s="33" t="e">
        <f t="shared" si="2"/>
        <v>#N/A</v>
      </c>
      <c r="M26" s="139" t="e">
        <f>IF(L26&gt;=400,Cotation!$H$2,IF(L26&gt;=200,Cotation!$H$3,IF(L26&gt;=70,Cotation!$H$4,IF(L26&gt;=20,Cotation!$H$5,IF(L26&gt;=0,Cotation!$H$6)))))</f>
        <v>#N/A</v>
      </c>
      <c r="N26" s="75"/>
      <c r="O26" s="38"/>
      <c r="P26" s="56"/>
    </row>
    <row r="27" spans="1:23" ht="45" customHeight="1" thickBot="1" x14ac:dyDescent="0.25">
      <c r="A27" s="164"/>
      <c r="B27" s="54" t="s">
        <v>135</v>
      </c>
      <c r="C27" s="143" t="s">
        <v>136</v>
      </c>
      <c r="D27" s="170"/>
      <c r="E27" s="35">
        <f t="shared" si="3"/>
        <v>0</v>
      </c>
      <c r="F27" s="28"/>
      <c r="G27" s="36" t="e">
        <f>VLOOKUP(F27,Cotation!$A$2:$B$8,2,FALSE)</f>
        <v>#N/A</v>
      </c>
      <c r="H27" s="78"/>
      <c r="I27" s="76" t="e">
        <f>VLOOKUP(H27,Cotation!$C$2:$D$8,2,FALSE)</f>
        <v>#N/A</v>
      </c>
      <c r="J27" s="28"/>
      <c r="K27" s="36" t="e">
        <f>VLOOKUP(J27,Cotation!$E$2:$F$8,2,FALSE)</f>
        <v>#N/A</v>
      </c>
      <c r="L27" s="37" t="e">
        <f t="shared" ref="L27" si="7">E27*G27*I27*K27</f>
        <v>#N/A</v>
      </c>
      <c r="M27" s="148" t="e">
        <f>IF(L27&gt;=400,Cotation!$H$2,IF(L27&gt;=200,Cotation!$H$3,IF(L27&gt;=70,Cotation!$H$4,IF(L27&gt;=20,Cotation!$H$5,IF(L27&gt;=0,Cotation!$H$6)))))</f>
        <v>#N/A</v>
      </c>
      <c r="N27" s="149"/>
      <c r="O27" s="28"/>
      <c r="P27" s="29"/>
    </row>
    <row r="28" spans="1:23" ht="91.5" customHeight="1" thickBot="1" x14ac:dyDescent="0.25">
      <c r="A28" s="74" t="s">
        <v>64</v>
      </c>
      <c r="B28" s="58" t="s">
        <v>26</v>
      </c>
      <c r="C28" s="58"/>
      <c r="D28" s="157" t="s">
        <v>117</v>
      </c>
      <c r="E28" s="60">
        <f t="shared" si="3"/>
        <v>0</v>
      </c>
      <c r="F28" s="61"/>
      <c r="G28" s="62" t="e">
        <f>VLOOKUP(F28,Cotation!$A$2:$B$8,2,FALSE)</f>
        <v>#N/A</v>
      </c>
      <c r="H28" s="63"/>
      <c r="I28" s="64" t="e">
        <f>VLOOKUP(H28,Cotation!$C$2:$D$8,2,FALSE)</f>
        <v>#N/A</v>
      </c>
      <c r="J28" s="61"/>
      <c r="K28" s="62" t="e">
        <f>VLOOKUP(J28,Cotation!$E$2:$F$8,2,FALSE)</f>
        <v>#N/A</v>
      </c>
      <c r="L28" s="65" t="e">
        <f t="shared" si="2"/>
        <v>#N/A</v>
      </c>
      <c r="M28" s="158" t="e">
        <f>IF(L28&gt;=400,Cotation!$H$2,IF(L28&gt;=200,Cotation!$H$3,IF(L28&gt;=70,Cotation!$H$4,IF(L28&gt;=20,Cotation!$H$5,IF(L28&gt;=0,Cotation!$H$6)))))</f>
        <v>#N/A</v>
      </c>
      <c r="N28" s="92"/>
      <c r="O28" s="61"/>
      <c r="P28" s="93"/>
    </row>
    <row r="29" spans="1:23" ht="87" customHeight="1" x14ac:dyDescent="0.2">
      <c r="A29" s="162" t="s">
        <v>63</v>
      </c>
      <c r="B29" s="32" t="s">
        <v>62</v>
      </c>
      <c r="C29" s="165" t="s">
        <v>105</v>
      </c>
      <c r="D29" s="168" t="s">
        <v>119</v>
      </c>
      <c r="E29" s="30">
        <f t="shared" si="3"/>
        <v>0</v>
      </c>
      <c r="F29" s="38"/>
      <c r="G29" s="31" t="e">
        <f>VLOOKUP(F29,Cotation!$A$2:$B$8,2,FALSE)</f>
        <v>#N/A</v>
      </c>
      <c r="H29" s="57"/>
      <c r="I29" s="40" t="e">
        <f>VLOOKUP(H29,Cotation!$C$2:$D$8,2,FALSE)</f>
        <v>#N/A</v>
      </c>
      <c r="J29" s="38"/>
      <c r="K29" s="31" t="e">
        <f>VLOOKUP(J29,Cotation!$E$2:$F$8,2,FALSE)</f>
        <v>#N/A</v>
      </c>
      <c r="L29" s="33" t="e">
        <f t="shared" si="2"/>
        <v>#N/A</v>
      </c>
      <c r="M29" s="139" t="e">
        <f>IF(L29&gt;=400,Cotation!$H$2,IF(L29&gt;=200,Cotation!$H$3,IF(L29&gt;=70,Cotation!$H$4,IF(L29&gt;=20,Cotation!$H$5,IF(L29&gt;=0,Cotation!$H$6)))))</f>
        <v>#N/A</v>
      </c>
      <c r="N29" s="91"/>
      <c r="O29" s="38"/>
      <c r="P29" s="56"/>
    </row>
    <row r="30" spans="1:23" ht="27.75" customHeight="1" x14ac:dyDescent="0.2">
      <c r="A30" s="163"/>
      <c r="B30" s="20" t="s">
        <v>106</v>
      </c>
      <c r="C30" s="166"/>
      <c r="D30" s="169"/>
      <c r="E30" s="34">
        <f t="shared" si="3"/>
        <v>0</v>
      </c>
      <c r="F30" s="21"/>
      <c r="G30" s="22" t="e">
        <f>VLOOKUP(F30,Cotation!$A$2:$B$8,2,FALSE)</f>
        <v>#N/A</v>
      </c>
      <c r="H30" s="21"/>
      <c r="I30" s="22" t="e">
        <f>VLOOKUP(H30,Cotation!$C$2:$D$8,2,FALSE)</f>
        <v>#N/A</v>
      </c>
      <c r="J30" s="21"/>
      <c r="K30" s="22" t="e">
        <f>VLOOKUP(J30,Cotation!$E$2:$F$8,2,FALSE)</f>
        <v>#N/A</v>
      </c>
      <c r="L30" s="23" t="e">
        <f t="shared" si="2"/>
        <v>#N/A</v>
      </c>
      <c r="M30" s="141" t="e">
        <f>IF(L30&gt;=400,Cotation!$H$2,IF(L30&gt;=200,Cotation!$H$3,IF(L30&gt;=70,Cotation!$H$4,IF(L30&gt;=20,Cotation!$H$5,IF(L30&gt;=0,Cotation!$H$6)))))</f>
        <v>#N/A</v>
      </c>
      <c r="N30" s="26"/>
      <c r="O30" s="21"/>
      <c r="P30" s="25"/>
    </row>
    <row r="31" spans="1:23" ht="69.75" customHeight="1" thickBot="1" x14ac:dyDescent="0.25">
      <c r="A31" s="164"/>
      <c r="B31" s="54" t="s">
        <v>147</v>
      </c>
      <c r="C31" s="167"/>
      <c r="D31" s="170"/>
      <c r="E31" s="35">
        <f t="shared" si="3"/>
        <v>0</v>
      </c>
      <c r="F31" s="28"/>
      <c r="G31" s="36" t="e">
        <f>VLOOKUP(F31,Cotation!$A$2:$B$8,2,FALSE)</f>
        <v>#N/A</v>
      </c>
      <c r="H31" s="28"/>
      <c r="I31" s="36" t="e">
        <f>VLOOKUP(H31,Cotation!$C$2:$D$8,2,FALSE)</f>
        <v>#N/A</v>
      </c>
      <c r="J31" s="28"/>
      <c r="K31" s="36" t="e">
        <f>VLOOKUP(J31,Cotation!$E$2:$F$8,2,FALSE)</f>
        <v>#N/A</v>
      </c>
      <c r="L31" s="37" t="e">
        <f t="shared" si="2"/>
        <v>#N/A</v>
      </c>
      <c r="M31" s="155" t="e">
        <f>IF(L31&gt;=400,Cotation!$H$2,IF(L31&gt;=200,Cotation!$H$3,IF(L31&gt;=70,Cotation!$H$4,IF(L31&gt;=20,Cotation!$H$5,IF(L31&gt;=0,Cotation!$H$6)))))</f>
        <v>#N/A</v>
      </c>
      <c r="N31" s="27"/>
      <c r="O31" s="28"/>
      <c r="P31" s="29"/>
    </row>
    <row r="32" spans="1:23" ht="148.5" customHeight="1" x14ac:dyDescent="0.2">
      <c r="A32" s="162" t="s">
        <v>68</v>
      </c>
      <c r="B32" s="32" t="s">
        <v>112</v>
      </c>
      <c r="C32" s="165" t="s">
        <v>69</v>
      </c>
      <c r="D32" s="168" t="s">
        <v>118</v>
      </c>
      <c r="E32" s="30">
        <f t="shared" si="3"/>
        <v>0</v>
      </c>
      <c r="F32" s="38"/>
      <c r="G32" s="31" t="e">
        <f>VLOOKUP(F32,Cotation!$A$2:$B$8,2,FALSE)</f>
        <v>#N/A</v>
      </c>
      <c r="H32" s="38"/>
      <c r="I32" s="31" t="e">
        <f>VLOOKUP(H32,Cotation!$C$2:$D$8,2,FALSE)</f>
        <v>#N/A</v>
      </c>
      <c r="J32" s="38"/>
      <c r="K32" s="31" t="e">
        <f>VLOOKUP(J32,Cotation!$E$2:$F$8,2,FALSE)</f>
        <v>#N/A</v>
      </c>
      <c r="L32" s="33" t="e">
        <f t="shared" ref="L32" si="8">E32*G32*I32*K32</f>
        <v>#N/A</v>
      </c>
      <c r="M32" s="147" t="e">
        <f>IF(L32&gt;=400,Cotation!$H$2,IF(L32&gt;=200,Cotation!$H$3,IF(L32&gt;=70,Cotation!$H$4,IF(L32&gt;=20,Cotation!$H$5,IF(L32&gt;=0,Cotation!$H$6)))))</f>
        <v>#N/A</v>
      </c>
      <c r="N32" s="91"/>
      <c r="O32" s="38"/>
      <c r="P32" s="56"/>
    </row>
    <row r="33" spans="1:16" ht="38.25" customHeight="1" thickBot="1" x14ac:dyDescent="0.25">
      <c r="A33" s="164"/>
      <c r="B33" s="54" t="s">
        <v>128</v>
      </c>
      <c r="C33" s="167" t="s">
        <v>69</v>
      </c>
      <c r="D33" s="170"/>
      <c r="E33" s="35">
        <f t="shared" si="3"/>
        <v>0</v>
      </c>
      <c r="F33" s="28"/>
      <c r="G33" s="36" t="e">
        <f>VLOOKUP(F33,Cotation!$A$2:$B$8,2,FALSE)</f>
        <v>#N/A</v>
      </c>
      <c r="H33" s="78"/>
      <c r="I33" s="76" t="e">
        <f>VLOOKUP(H33,Cotation!$C$2:$D$8,2,FALSE)</f>
        <v>#N/A</v>
      </c>
      <c r="J33" s="28"/>
      <c r="K33" s="36" t="e">
        <f>VLOOKUP(J33,Cotation!$E$2:$F$8,2,FALSE)</f>
        <v>#N/A</v>
      </c>
      <c r="L33" s="37" t="e">
        <f t="shared" si="2"/>
        <v>#N/A</v>
      </c>
      <c r="M33" s="148" t="e">
        <f>IF(L33&gt;=400,Cotation!$H$2,IF(L33&gt;=200,Cotation!$H$3,IF(L33&gt;=70,Cotation!$H$4,IF(L33&gt;=20,Cotation!$H$5,IF(L33&gt;=0,Cotation!$H$6)))))</f>
        <v>#N/A</v>
      </c>
      <c r="N33" s="27"/>
      <c r="O33" s="28"/>
      <c r="P33" s="29"/>
    </row>
    <row r="34" spans="1:16" ht="40.5" customHeight="1" x14ac:dyDescent="0.2">
      <c r="A34" s="162" t="s">
        <v>71</v>
      </c>
      <c r="B34" s="32" t="s">
        <v>120</v>
      </c>
      <c r="C34" s="165" t="s">
        <v>98</v>
      </c>
      <c r="D34" s="168" t="s">
        <v>121</v>
      </c>
      <c r="E34" s="30">
        <f t="shared" si="3"/>
        <v>0</v>
      </c>
      <c r="F34" s="38"/>
      <c r="G34" s="31" t="e">
        <f>VLOOKUP(F34,Cotation!$A$2:$B$8,2,FALSE)</f>
        <v>#N/A</v>
      </c>
      <c r="H34" s="39"/>
      <c r="I34" s="40" t="e">
        <f>VLOOKUP(H34,Cotation!$C$2:$D$8,2,FALSE)</f>
        <v>#N/A</v>
      </c>
      <c r="J34" s="38"/>
      <c r="K34" s="31" t="e">
        <f>VLOOKUP(J34,Cotation!$E$2:$F$8,2,FALSE)</f>
        <v>#N/A</v>
      </c>
      <c r="L34" s="33" t="e">
        <f t="shared" si="2"/>
        <v>#N/A</v>
      </c>
      <c r="M34" s="139" t="e">
        <f>IF(L34&gt;=400,Cotation!$H$2,IF(L34&gt;=200,Cotation!$H$3,IF(L34&gt;=70,Cotation!$H$4,IF(L34&gt;=20,Cotation!$H$5,IF(L34&gt;=0,Cotation!$H$6)))))</f>
        <v>#N/A</v>
      </c>
      <c r="N34" s="91"/>
      <c r="O34" s="38"/>
      <c r="P34" s="56"/>
    </row>
    <row r="35" spans="1:16" ht="37.5" customHeight="1" x14ac:dyDescent="0.2">
      <c r="A35" s="163"/>
      <c r="B35" s="20" t="s">
        <v>113</v>
      </c>
      <c r="C35" s="166"/>
      <c r="D35" s="169"/>
      <c r="E35" s="34">
        <f t="shared" si="3"/>
        <v>0</v>
      </c>
      <c r="F35" s="21"/>
      <c r="G35" s="22" t="e">
        <f>VLOOKUP(F35,Cotation!$A$2:$B$8,2,FALSE)</f>
        <v>#N/A</v>
      </c>
      <c r="H35" s="41"/>
      <c r="I35" s="42" t="e">
        <f>VLOOKUP(H35,Cotation!$C$2:$D$8,2,FALSE)</f>
        <v>#N/A</v>
      </c>
      <c r="J35" s="21"/>
      <c r="K35" s="22" t="e">
        <f>VLOOKUP(J35,Cotation!$E$2:$F$8,2,FALSE)</f>
        <v>#N/A</v>
      </c>
      <c r="L35" s="23" t="e">
        <f t="shared" si="2"/>
        <v>#N/A</v>
      </c>
      <c r="M35" s="140" t="e">
        <f>IF(L35&gt;=400,Cotation!$H$2,IF(L35&gt;=200,Cotation!$H$3,IF(L35&gt;=70,Cotation!$H$4,IF(L35&gt;=20,Cotation!$H$5,IF(L35&gt;=0,Cotation!$H$6)))))</f>
        <v>#N/A</v>
      </c>
      <c r="N35" s="26"/>
      <c r="O35" s="21"/>
      <c r="P35" s="25"/>
    </row>
    <row r="36" spans="1:16" ht="38.25" customHeight="1" x14ac:dyDescent="0.2">
      <c r="A36" s="163"/>
      <c r="B36" s="20" t="s">
        <v>70</v>
      </c>
      <c r="C36" s="166"/>
      <c r="D36" s="169"/>
      <c r="E36" s="34">
        <f t="shared" si="3"/>
        <v>0</v>
      </c>
      <c r="F36" s="21"/>
      <c r="G36" s="22" t="e">
        <f>VLOOKUP(F36,Cotation!$A$2:$B$8,2,FALSE)</f>
        <v>#N/A</v>
      </c>
      <c r="H36" s="41"/>
      <c r="I36" s="42" t="e">
        <f>VLOOKUP(H36,Cotation!$C$2:$D$8,2,FALSE)</f>
        <v>#N/A</v>
      </c>
      <c r="J36" s="21"/>
      <c r="K36" s="22" t="e">
        <f>VLOOKUP(J36,Cotation!$E$2:$F$8,2,FALSE)</f>
        <v>#N/A</v>
      </c>
      <c r="L36" s="23" t="e">
        <f t="shared" ref="L36" si="9">E36*G36*I36*K36</f>
        <v>#N/A</v>
      </c>
      <c r="M36" s="140" t="e">
        <f>IF(L36&gt;=400,Cotation!$H$2,IF(L36&gt;=200,Cotation!$H$3,IF(L36&gt;=70,Cotation!$H$4,IF(L36&gt;=20,Cotation!$H$5,IF(L36&gt;=0,Cotation!$H$6)))))</f>
        <v>#N/A</v>
      </c>
      <c r="N36" s="26"/>
      <c r="O36" s="21"/>
      <c r="P36" s="25"/>
    </row>
    <row r="37" spans="1:16" ht="246" customHeight="1" x14ac:dyDescent="0.2">
      <c r="A37" s="163"/>
      <c r="B37" s="20" t="s">
        <v>142</v>
      </c>
      <c r="C37" s="166"/>
      <c r="D37" s="169"/>
      <c r="E37" s="34">
        <f t="shared" si="3"/>
        <v>0</v>
      </c>
      <c r="F37" s="21"/>
      <c r="G37" s="22" t="e">
        <f>VLOOKUP(F37,Cotation!$A$2:$B$8,2,FALSE)</f>
        <v>#N/A</v>
      </c>
      <c r="H37" s="41"/>
      <c r="I37" s="42" t="e">
        <f>VLOOKUP(H37,Cotation!$C$2:$D$8,2,FALSE)</f>
        <v>#N/A</v>
      </c>
      <c r="J37" s="21"/>
      <c r="K37" s="22" t="e">
        <f>VLOOKUP(J37,Cotation!$E$2:$F$8,2,FALSE)</f>
        <v>#N/A</v>
      </c>
      <c r="L37" s="23" t="e">
        <f t="shared" si="2"/>
        <v>#N/A</v>
      </c>
      <c r="M37" s="140" t="e">
        <f>IF(L37&gt;=400,Cotation!$H$2,IF(L37&gt;=200,Cotation!$H$3,IF(L37&gt;=70,Cotation!$H$4,IF(L37&gt;=20,Cotation!$H$5,IF(L37&gt;=0,Cotation!$H$6)))))</f>
        <v>#N/A</v>
      </c>
      <c r="N37" s="26"/>
      <c r="O37" s="21"/>
      <c r="P37" s="25"/>
    </row>
    <row r="38" spans="1:16" ht="54.75" customHeight="1" thickBot="1" x14ac:dyDescent="0.25">
      <c r="A38" s="164"/>
      <c r="B38" s="54" t="s">
        <v>137</v>
      </c>
      <c r="C38" s="167"/>
      <c r="D38" s="170"/>
      <c r="E38" s="35">
        <f t="shared" si="3"/>
        <v>0</v>
      </c>
      <c r="F38" s="28"/>
      <c r="G38" s="36" t="e">
        <f>VLOOKUP(F38,Cotation!$A$2:$B$8,2,FALSE)</f>
        <v>#N/A</v>
      </c>
      <c r="H38" s="78"/>
      <c r="I38" s="76" t="e">
        <f>VLOOKUP(H38,Cotation!$C$2:$D$8,2,FALSE)</f>
        <v>#N/A</v>
      </c>
      <c r="J38" s="28"/>
      <c r="K38" s="36" t="e">
        <f>VLOOKUP(J38,Cotation!$E$2:$F$8,2,FALSE)</f>
        <v>#N/A</v>
      </c>
      <c r="L38" s="37" t="e">
        <f t="shared" ref="L38:L42" si="10">E38*G38*I38*K38</f>
        <v>#N/A</v>
      </c>
      <c r="M38" s="148" t="e">
        <f>IF(L38&gt;=400,Cotation!$H$2,IF(L38&gt;=200,Cotation!$H$3,IF(L38&gt;=70,Cotation!$H$4,IF(L38&gt;=20,Cotation!$H$5,IF(L38&gt;=0,Cotation!$H$6)))))</f>
        <v>#N/A</v>
      </c>
      <c r="N38" s="27"/>
      <c r="O38" s="28"/>
      <c r="P38" s="29"/>
    </row>
    <row r="39" spans="1:16" ht="81" customHeight="1" x14ac:dyDescent="0.2">
      <c r="A39" s="162" t="s">
        <v>27</v>
      </c>
      <c r="B39" s="32" t="s">
        <v>143</v>
      </c>
      <c r="C39" s="165" t="s">
        <v>72</v>
      </c>
      <c r="D39" s="168" t="s">
        <v>122</v>
      </c>
      <c r="E39" s="30">
        <f t="shared" si="3"/>
        <v>0</v>
      </c>
      <c r="F39" s="38"/>
      <c r="G39" s="31" t="e">
        <f>VLOOKUP(F39,Cotation!$A$2:$B$8,2,FALSE)</f>
        <v>#N/A</v>
      </c>
      <c r="H39" s="39"/>
      <c r="I39" s="40" t="e">
        <f>VLOOKUP(H39,Cotation!$C$2:$D$8,2,FALSE)</f>
        <v>#N/A</v>
      </c>
      <c r="J39" s="38"/>
      <c r="K39" s="31" t="e">
        <f>VLOOKUP(J39,Cotation!$E$2:$F$8,2,FALSE)</f>
        <v>#N/A</v>
      </c>
      <c r="L39" s="33" t="e">
        <f t="shared" si="10"/>
        <v>#N/A</v>
      </c>
      <c r="M39" s="139" t="e">
        <f>IF(L39&gt;=400,Cotation!$H$2,IF(L39&gt;=200,Cotation!$H$3,IF(L39&gt;=70,Cotation!$H$4,IF(L39&gt;=20,Cotation!$H$5,IF(L39&gt;=0,Cotation!$H$6)))))</f>
        <v>#N/A</v>
      </c>
      <c r="N39" s="91"/>
      <c r="O39" s="38"/>
      <c r="P39" s="56"/>
    </row>
    <row r="40" spans="1:16" ht="62.25" customHeight="1" x14ac:dyDescent="0.2">
      <c r="A40" s="163"/>
      <c r="B40" s="20" t="s">
        <v>144</v>
      </c>
      <c r="C40" s="166"/>
      <c r="D40" s="169"/>
      <c r="E40" s="34">
        <f t="shared" si="3"/>
        <v>0</v>
      </c>
      <c r="F40" s="21"/>
      <c r="G40" s="22" t="e">
        <f>VLOOKUP(F40,Cotation!$A$2:$B$8,2,FALSE)</f>
        <v>#N/A</v>
      </c>
      <c r="H40" s="41"/>
      <c r="I40" s="42" t="e">
        <f>VLOOKUP(H40,Cotation!$C$2:$D$8,2,FALSE)</f>
        <v>#N/A</v>
      </c>
      <c r="J40" s="21"/>
      <c r="K40" s="22" t="e">
        <f>VLOOKUP(J40,Cotation!$E$2:$F$8,2,FALSE)</f>
        <v>#N/A</v>
      </c>
      <c r="L40" s="23" t="e">
        <f t="shared" si="10"/>
        <v>#N/A</v>
      </c>
      <c r="M40" s="140" t="e">
        <f>IF(L40&gt;=400,Cotation!$H$2,IF(L40&gt;=200,Cotation!$H$3,IF(L40&gt;=70,Cotation!$H$4,IF(L40&gt;=20,Cotation!$H$5,IF(L40&gt;=0,Cotation!$H$6)))))</f>
        <v>#N/A</v>
      </c>
      <c r="N40" s="26"/>
      <c r="O40" s="21"/>
      <c r="P40" s="25"/>
    </row>
    <row r="41" spans="1:16" ht="73.5" customHeight="1" x14ac:dyDescent="0.2">
      <c r="A41" s="163"/>
      <c r="B41" s="20" t="s">
        <v>145</v>
      </c>
      <c r="C41" s="166"/>
      <c r="D41" s="169"/>
      <c r="E41" s="34">
        <f t="shared" si="3"/>
        <v>0</v>
      </c>
      <c r="F41" s="21"/>
      <c r="G41" s="22" t="e">
        <f>VLOOKUP(F41,Cotation!$A$2:$B$8,2,FALSE)</f>
        <v>#N/A</v>
      </c>
      <c r="H41" s="41"/>
      <c r="I41" s="42" t="e">
        <f>VLOOKUP(H41,Cotation!$C$2:$D$8,2,FALSE)</f>
        <v>#N/A</v>
      </c>
      <c r="J41" s="21"/>
      <c r="K41" s="22" t="e">
        <f>VLOOKUP(J41,Cotation!$E$2:$F$8,2,FALSE)</f>
        <v>#N/A</v>
      </c>
      <c r="L41" s="23" t="e">
        <f t="shared" si="10"/>
        <v>#N/A</v>
      </c>
      <c r="M41" s="140" t="e">
        <f>IF(L41&gt;=400,Cotation!$H$2,IF(L41&gt;=200,Cotation!$H$3,IF(L41&gt;=70,Cotation!$H$4,IF(L41&gt;=20,Cotation!$H$5,IF(L41&gt;=0,Cotation!$H$6)))))</f>
        <v>#N/A</v>
      </c>
      <c r="N41" s="26"/>
      <c r="O41" s="21"/>
      <c r="P41" s="25"/>
    </row>
    <row r="42" spans="1:16" ht="46.5" customHeight="1" x14ac:dyDescent="0.2">
      <c r="A42" s="163"/>
      <c r="B42" s="20" t="s">
        <v>146</v>
      </c>
      <c r="C42" s="166"/>
      <c r="D42" s="169"/>
      <c r="E42" s="34">
        <f t="shared" si="3"/>
        <v>0</v>
      </c>
      <c r="F42" s="21"/>
      <c r="G42" s="22" t="e">
        <f>VLOOKUP(F42,Cotation!$A$2:$B$8,2,FALSE)</f>
        <v>#N/A</v>
      </c>
      <c r="H42" s="41"/>
      <c r="I42" s="42" t="e">
        <f>VLOOKUP(H42,Cotation!$C$2:$D$8,2,FALSE)</f>
        <v>#N/A</v>
      </c>
      <c r="J42" s="21"/>
      <c r="K42" s="22" t="e">
        <f>VLOOKUP(J42,Cotation!$E$2:$F$8,2,FALSE)</f>
        <v>#N/A</v>
      </c>
      <c r="L42" s="23" t="e">
        <f t="shared" si="10"/>
        <v>#N/A</v>
      </c>
      <c r="M42" s="140" t="e">
        <f>IF(L42&gt;=400,Cotation!$H$2,IF(L42&gt;=200,Cotation!$H$3,IF(L42&gt;=70,Cotation!$H$4,IF(L42&gt;=20,Cotation!$H$5,IF(L42&gt;=0,Cotation!$H$6)))))</f>
        <v>#N/A</v>
      </c>
      <c r="N42" s="26"/>
      <c r="O42" s="21"/>
      <c r="P42" s="25"/>
    </row>
    <row r="43" spans="1:16" ht="130.5" customHeight="1" thickBot="1" x14ac:dyDescent="0.25">
      <c r="A43" s="164"/>
      <c r="B43" s="54" t="s">
        <v>148</v>
      </c>
      <c r="C43" s="167"/>
      <c r="D43" s="170"/>
      <c r="E43" s="35">
        <f t="shared" si="3"/>
        <v>0</v>
      </c>
      <c r="F43" s="28"/>
      <c r="G43" s="36" t="e">
        <f>VLOOKUP(F43,Cotation!$A$2:$B$8,2,FALSE)</f>
        <v>#N/A</v>
      </c>
      <c r="H43" s="78"/>
      <c r="I43" s="76" t="e">
        <f>VLOOKUP(H43,Cotation!$C$2:$D$8,2,FALSE)</f>
        <v>#N/A</v>
      </c>
      <c r="J43" s="28"/>
      <c r="K43" s="36" t="e">
        <f>VLOOKUP(J43,Cotation!$E$2:$F$8,2,FALSE)</f>
        <v>#N/A</v>
      </c>
      <c r="L43" s="37" t="e">
        <f t="shared" si="2"/>
        <v>#N/A</v>
      </c>
      <c r="M43" s="148" t="e">
        <f>IF(L43&gt;=400,Cotation!$H$2,IF(L43&gt;=200,Cotation!$H$3,IF(L43&gt;=70,Cotation!$H$4,IF(L43&gt;=20,Cotation!$H$5,IF(L43&gt;=0,Cotation!$H$6)))))</f>
        <v>#N/A</v>
      </c>
      <c r="N43" s="27"/>
      <c r="O43" s="28"/>
      <c r="P43" s="29"/>
    </row>
    <row r="44" spans="1:16" ht="33" customHeight="1" x14ac:dyDescent="0.2">
      <c r="A44" s="162" t="s">
        <v>28</v>
      </c>
      <c r="B44" s="32" t="s">
        <v>73</v>
      </c>
      <c r="C44" s="165" t="s">
        <v>76</v>
      </c>
      <c r="D44" s="168" t="s">
        <v>77</v>
      </c>
      <c r="E44" s="30">
        <f t="shared" si="3"/>
        <v>0</v>
      </c>
      <c r="F44" s="38"/>
      <c r="G44" s="31" t="e">
        <f>VLOOKUP(F44,Cotation!$A$2:$B$8,2,FALSE)</f>
        <v>#N/A</v>
      </c>
      <c r="H44" s="39"/>
      <c r="I44" s="40" t="e">
        <f>VLOOKUP(H44,Cotation!$C$2:$D$8,2,FALSE)</f>
        <v>#N/A</v>
      </c>
      <c r="J44" s="38"/>
      <c r="K44" s="31" t="e">
        <f>VLOOKUP(J44,Cotation!$E$2:$F$8,2,FALSE)</f>
        <v>#N/A</v>
      </c>
      <c r="L44" s="33" t="e">
        <f t="shared" si="2"/>
        <v>#N/A</v>
      </c>
      <c r="M44" s="139" t="e">
        <f>IF(L44&gt;=400,Cotation!$H$2,IF(L44&gt;=200,Cotation!$H$3,IF(L44&gt;=70,Cotation!$H$4,IF(L44&gt;=20,Cotation!$H$5,IF(L44&gt;=0,Cotation!$H$6)))))</f>
        <v>#N/A</v>
      </c>
      <c r="N44" s="75"/>
      <c r="O44" s="38"/>
      <c r="P44" s="56"/>
    </row>
    <row r="45" spans="1:16" ht="30" customHeight="1" x14ac:dyDescent="0.2">
      <c r="A45" s="163"/>
      <c r="B45" s="20" t="s">
        <v>74</v>
      </c>
      <c r="C45" s="166"/>
      <c r="D45" s="169"/>
      <c r="E45" s="34">
        <f t="shared" si="3"/>
        <v>0</v>
      </c>
      <c r="F45" s="21"/>
      <c r="G45" s="22" t="e">
        <f>VLOOKUP(F45,Cotation!$A$2:$B$8,2,FALSE)</f>
        <v>#N/A</v>
      </c>
      <c r="H45" s="21"/>
      <c r="I45" s="22" t="e">
        <f>VLOOKUP(H45,Cotation!$C$2:$D$8,2,FALSE)</f>
        <v>#N/A</v>
      </c>
      <c r="J45" s="21"/>
      <c r="K45" s="22" t="e">
        <f>VLOOKUP(J45,Cotation!$E$2:$F$8,2,FALSE)</f>
        <v>#N/A</v>
      </c>
      <c r="L45" s="23" t="e">
        <f t="shared" si="2"/>
        <v>#N/A</v>
      </c>
      <c r="M45" s="141" t="e">
        <f>IF(L45&gt;=400,Cotation!$H$2,IF(L45&gt;=200,Cotation!$H$3,IF(L45&gt;=70,Cotation!$H$4,IF(L45&gt;=20,Cotation!$H$5,IF(L45&gt;=0,Cotation!$H$6)))))</f>
        <v>#N/A</v>
      </c>
      <c r="N45" s="26"/>
      <c r="O45" s="21"/>
      <c r="P45" s="25"/>
    </row>
    <row r="46" spans="1:16" ht="24.75" customHeight="1" x14ac:dyDescent="0.2">
      <c r="A46" s="163"/>
      <c r="B46" s="20" t="s">
        <v>75</v>
      </c>
      <c r="C46" s="166"/>
      <c r="D46" s="169"/>
      <c r="E46" s="34">
        <f t="shared" si="3"/>
        <v>0</v>
      </c>
      <c r="F46" s="21"/>
      <c r="G46" s="22" t="e">
        <f>VLOOKUP(F46,Cotation!$A$2:$B$8,2,FALSE)</f>
        <v>#N/A</v>
      </c>
      <c r="H46" s="21"/>
      <c r="I46" s="22" t="e">
        <f>VLOOKUP(H46,Cotation!$C$2:$D$8,2,FALSE)</f>
        <v>#N/A</v>
      </c>
      <c r="J46" s="21"/>
      <c r="K46" s="22" t="e">
        <f>VLOOKUP(J46,Cotation!$E$2:$F$8,2,FALSE)</f>
        <v>#N/A</v>
      </c>
      <c r="L46" s="23" t="e">
        <f t="shared" ref="L46" si="11">E46*G46*I46*K46</f>
        <v>#N/A</v>
      </c>
      <c r="M46" s="141" t="e">
        <f>IF(L46&gt;=400,Cotation!$H$2,IF(L46&gt;=200,Cotation!$H$3,IF(L46&gt;=70,Cotation!$H$4,IF(L46&gt;=20,Cotation!$H$5,IF(L46&gt;=0,Cotation!$H$6)))))</f>
        <v>#N/A</v>
      </c>
      <c r="N46" s="26"/>
      <c r="O46" s="21"/>
      <c r="P46" s="25"/>
    </row>
    <row r="47" spans="1:16" ht="24.75" customHeight="1" thickBot="1" x14ac:dyDescent="0.25">
      <c r="A47" s="164"/>
      <c r="B47" s="54" t="s">
        <v>149</v>
      </c>
      <c r="C47" s="167"/>
      <c r="D47" s="170"/>
      <c r="E47" s="35">
        <f t="shared" si="3"/>
        <v>0</v>
      </c>
      <c r="F47" s="28"/>
      <c r="G47" s="36" t="e">
        <f>VLOOKUP(F47,Cotation!$A$2:$B$8,2,FALSE)</f>
        <v>#N/A</v>
      </c>
      <c r="H47" s="28"/>
      <c r="I47" s="36" t="e">
        <f>VLOOKUP(H47,Cotation!$C$2:$D$8,2,FALSE)</f>
        <v>#N/A</v>
      </c>
      <c r="J47" s="28"/>
      <c r="K47" s="36" t="e">
        <f>VLOOKUP(J47,Cotation!$E$2:$F$8,2,FALSE)</f>
        <v>#N/A</v>
      </c>
      <c r="L47" s="37" t="e">
        <f t="shared" si="2"/>
        <v>#N/A</v>
      </c>
      <c r="M47" s="155" t="e">
        <f>IF(L47&gt;=400,Cotation!$H$2,IF(L47&gt;=200,Cotation!$H$3,IF(L47&gt;=70,Cotation!$H$4,IF(L47&gt;=20,Cotation!$H$5,IF(L47&gt;=0,Cotation!$H$6)))))</f>
        <v>#N/A</v>
      </c>
      <c r="N47" s="27"/>
      <c r="O47" s="28"/>
      <c r="P47" s="29"/>
    </row>
    <row r="48" spans="1:16" ht="129" customHeight="1" thickBot="1" x14ac:dyDescent="0.25">
      <c r="A48" s="74" t="s">
        <v>78</v>
      </c>
      <c r="B48" s="58" t="s">
        <v>79</v>
      </c>
      <c r="C48" s="58" t="s">
        <v>80</v>
      </c>
      <c r="D48" s="161" t="s">
        <v>104</v>
      </c>
      <c r="E48" s="60">
        <f t="shared" si="3"/>
        <v>0</v>
      </c>
      <c r="F48" s="61"/>
      <c r="G48" s="62" t="e">
        <f>VLOOKUP(F48,Cotation!$A$2:$B$8,2,FALSE)</f>
        <v>#N/A</v>
      </c>
      <c r="H48" s="63"/>
      <c r="I48" s="64" t="e">
        <f>VLOOKUP(H48,Cotation!$C$2:$D$8,2,FALSE)</f>
        <v>#N/A</v>
      </c>
      <c r="J48" s="61"/>
      <c r="K48" s="62" t="e">
        <f>VLOOKUP(J48,Cotation!$E$2:$F$8,2,FALSE)</f>
        <v>#N/A</v>
      </c>
      <c r="L48" s="65" t="e">
        <f t="shared" si="2"/>
        <v>#N/A</v>
      </c>
      <c r="M48" s="158" t="e">
        <f>IF(L48&gt;=400,Cotation!$H$2,IF(L48&gt;=200,Cotation!$H$3,IF(L48&gt;=70,Cotation!$H$4,IF(L48&gt;=20,Cotation!$H$5,IF(L48&gt;=0,Cotation!$H$6)))))</f>
        <v>#N/A</v>
      </c>
      <c r="N48" s="92"/>
      <c r="O48" s="61"/>
      <c r="P48" s="93"/>
    </row>
    <row r="49" spans="1:16" ht="185.25" customHeight="1" thickBot="1" x14ac:dyDescent="0.25">
      <c r="A49" s="74" t="s">
        <v>81</v>
      </c>
      <c r="B49" s="58" t="s">
        <v>103</v>
      </c>
      <c r="C49" s="101" t="s">
        <v>82</v>
      </c>
      <c r="D49" s="157" t="s">
        <v>102</v>
      </c>
      <c r="E49" s="60">
        <f t="shared" si="3"/>
        <v>0</v>
      </c>
      <c r="F49" s="61"/>
      <c r="G49" s="62" t="e">
        <f>VLOOKUP(F49,Cotation!$A$2:$B$8,2,FALSE)</f>
        <v>#N/A</v>
      </c>
      <c r="H49" s="63"/>
      <c r="I49" s="64" t="e">
        <f>VLOOKUP(H49,Cotation!$C$2:$D$8,2,FALSE)</f>
        <v>#N/A</v>
      </c>
      <c r="J49" s="61"/>
      <c r="K49" s="62" t="e">
        <f>VLOOKUP(J49,Cotation!$E$2:$F$8,2,FALSE)</f>
        <v>#N/A</v>
      </c>
      <c r="L49" s="65" t="e">
        <f t="shared" si="2"/>
        <v>#N/A</v>
      </c>
      <c r="M49" s="158" t="e">
        <f>IF(L49&gt;=400,Cotation!$H$2,IF(L49&gt;=200,Cotation!$H$3,IF(L49&gt;=70,Cotation!$H$4,IF(L49&gt;=20,Cotation!$H$5,IF(L49&gt;=0,Cotation!$H$6)))))</f>
        <v>#N/A</v>
      </c>
      <c r="N49" s="92"/>
      <c r="O49" s="61"/>
      <c r="P49" s="93"/>
    </row>
    <row r="50" spans="1:16" ht="35.25" customHeight="1" x14ac:dyDescent="0.2">
      <c r="A50" s="162" t="s">
        <v>29</v>
      </c>
      <c r="B50" s="32" t="s">
        <v>83</v>
      </c>
      <c r="C50" s="165" t="s">
        <v>129</v>
      </c>
      <c r="D50" s="168" t="s">
        <v>132</v>
      </c>
      <c r="E50" s="30">
        <f t="shared" si="3"/>
        <v>0</v>
      </c>
      <c r="F50" s="38"/>
      <c r="G50" s="31" t="e">
        <f>VLOOKUP(F50,Cotation!$A$2:$B$8,2,FALSE)</f>
        <v>#N/A</v>
      </c>
      <c r="H50" s="39"/>
      <c r="I50" s="40" t="e">
        <f>VLOOKUP(H50,Cotation!$C$2:$D$8,2,FALSE)</f>
        <v>#N/A</v>
      </c>
      <c r="J50" s="38"/>
      <c r="K50" s="31" t="e">
        <f>VLOOKUP(J50,Cotation!$E$2:$F$8,2,FALSE)</f>
        <v>#N/A</v>
      </c>
      <c r="L50" s="33" t="e">
        <f t="shared" ref="L50" si="12">E50*G50*I50*K50</f>
        <v>#N/A</v>
      </c>
      <c r="M50" s="139" t="e">
        <f>IF(L50&gt;=400,Cotation!$H$2,IF(L50&gt;=200,Cotation!$H$3,IF(L50&gt;=70,Cotation!$H$4,IF(L50&gt;=20,Cotation!$H$5,IF(L50&gt;=0,Cotation!$H$6)))))</f>
        <v>#N/A</v>
      </c>
      <c r="N50" s="91"/>
      <c r="O50" s="38"/>
      <c r="P50" s="56"/>
    </row>
    <row r="51" spans="1:16" ht="44.25" customHeight="1" thickBot="1" x14ac:dyDescent="0.25">
      <c r="A51" s="164"/>
      <c r="B51" s="54" t="s">
        <v>114</v>
      </c>
      <c r="C51" s="167"/>
      <c r="D51" s="170"/>
      <c r="E51" s="35">
        <f t="shared" si="3"/>
        <v>0</v>
      </c>
      <c r="F51" s="28"/>
      <c r="G51" s="36" t="e">
        <f>VLOOKUP(F51,Cotation!$A$2:$B$8,2,FALSE)</f>
        <v>#N/A</v>
      </c>
      <c r="H51" s="78"/>
      <c r="I51" s="76" t="e">
        <f>VLOOKUP(H51,Cotation!$C$2:$D$8,2,FALSE)</f>
        <v>#N/A</v>
      </c>
      <c r="J51" s="28"/>
      <c r="K51" s="36" t="e">
        <f>VLOOKUP(J51,Cotation!$E$2:$F$8,2,FALSE)</f>
        <v>#N/A</v>
      </c>
      <c r="L51" s="37" t="e">
        <f t="shared" si="2"/>
        <v>#N/A</v>
      </c>
      <c r="M51" s="148" t="e">
        <f>IF(L51&gt;=400,Cotation!$H$2,IF(L51&gt;=200,Cotation!$H$3,IF(L51&gt;=70,Cotation!$H$4,IF(L51&gt;=20,Cotation!$H$5,IF(L51&gt;=0,Cotation!$H$6)))))</f>
        <v>#N/A</v>
      </c>
      <c r="N51" s="27"/>
      <c r="O51" s="28"/>
      <c r="P51" s="29"/>
    </row>
    <row r="52" spans="1:16" ht="31.5" customHeight="1" thickBot="1" x14ac:dyDescent="0.25">
      <c r="A52" s="74" t="s">
        <v>30</v>
      </c>
      <c r="B52" s="58" t="s">
        <v>115</v>
      </c>
      <c r="C52" s="58"/>
      <c r="D52" s="161" t="s">
        <v>123</v>
      </c>
      <c r="E52" s="60">
        <f t="shared" si="3"/>
        <v>0</v>
      </c>
      <c r="F52" s="61"/>
      <c r="G52" s="62" t="e">
        <f>VLOOKUP(F52,Cotation!$A$2:$B$8,2,FALSE)</f>
        <v>#N/A</v>
      </c>
      <c r="H52" s="63"/>
      <c r="I52" s="64" t="e">
        <f>VLOOKUP(H52,Cotation!$C$2:$D$8,2,FALSE)</f>
        <v>#N/A</v>
      </c>
      <c r="J52" s="61"/>
      <c r="K52" s="62" t="e">
        <f>VLOOKUP(J52,Cotation!$E$2:$F$8,2,FALSE)</f>
        <v>#N/A</v>
      </c>
      <c r="L52" s="65" t="e">
        <f t="shared" si="2"/>
        <v>#N/A</v>
      </c>
      <c r="M52" s="158" t="e">
        <f>IF(L52&gt;=400,Cotation!$H$2,IF(L52&gt;=200,Cotation!$H$3,IF(L52&gt;=70,Cotation!$H$4,IF(L52&gt;=20,Cotation!$H$5,IF(L52&gt;=0,Cotation!$H$6)))))</f>
        <v>#N/A</v>
      </c>
      <c r="N52" s="92"/>
      <c r="O52" s="61"/>
      <c r="P52" s="93"/>
    </row>
    <row r="53" spans="1:16" ht="63" customHeight="1" x14ac:dyDescent="0.2">
      <c r="A53" s="162" t="s">
        <v>25</v>
      </c>
      <c r="B53" s="32" t="s">
        <v>99</v>
      </c>
      <c r="C53" s="165" t="s">
        <v>84</v>
      </c>
      <c r="D53" s="168" t="s">
        <v>101</v>
      </c>
      <c r="E53" s="30">
        <f t="shared" si="3"/>
        <v>0</v>
      </c>
      <c r="F53" s="38"/>
      <c r="G53" s="31" t="e">
        <f>VLOOKUP(F53,Cotation!$A$2:$B$8,2,FALSE)</f>
        <v>#N/A</v>
      </c>
      <c r="H53" s="57"/>
      <c r="I53" s="40" t="e">
        <f>VLOOKUP(H53,Cotation!$C$2:$D$8,2,FALSE)</f>
        <v>#N/A</v>
      </c>
      <c r="J53" s="38"/>
      <c r="K53" s="31" t="e">
        <f>VLOOKUP(J53,Cotation!$E$2:$F$8,2,FALSE)</f>
        <v>#N/A</v>
      </c>
      <c r="L53" s="33" t="e">
        <f t="shared" si="2"/>
        <v>#N/A</v>
      </c>
      <c r="M53" s="139" t="e">
        <f>IF(L53&gt;=400,Cotation!$H$2,IF(L53&gt;=200,Cotation!$H$3,IF(L53&gt;=70,Cotation!$H$4,IF(L53&gt;=20,Cotation!$H$5,IF(L53&gt;=0,Cotation!$H$6)))))</f>
        <v>#N/A</v>
      </c>
      <c r="N53" s="91"/>
      <c r="O53" s="38"/>
      <c r="P53" s="56"/>
    </row>
    <row r="54" spans="1:16" ht="43.5" customHeight="1" thickBot="1" x14ac:dyDescent="0.25">
      <c r="A54" s="164"/>
      <c r="B54" s="54" t="s">
        <v>100</v>
      </c>
      <c r="C54" s="167"/>
      <c r="D54" s="170"/>
      <c r="E54" s="35">
        <f t="shared" si="3"/>
        <v>0</v>
      </c>
      <c r="F54" s="28"/>
      <c r="G54" s="36" t="e">
        <f>VLOOKUP(F54,Cotation!$A$2:$B$8,2,FALSE)</f>
        <v>#N/A</v>
      </c>
      <c r="H54" s="78"/>
      <c r="I54" s="76" t="e">
        <f>VLOOKUP(H54,Cotation!$C$2:$D$8,2,FALSE)</f>
        <v>#N/A</v>
      </c>
      <c r="J54" s="28"/>
      <c r="K54" s="36" t="e">
        <f>VLOOKUP(J54,Cotation!$E$2:$F$8,2,FALSE)</f>
        <v>#N/A</v>
      </c>
      <c r="L54" s="37" t="e">
        <f t="shared" si="2"/>
        <v>#N/A</v>
      </c>
      <c r="M54" s="148" t="e">
        <f>IF(L54&gt;=400,Cotation!$H$2,IF(L54&gt;=200,Cotation!$H$3,IF(L54&gt;=70,Cotation!$H$4,IF(L54&gt;=20,Cotation!$H$5,IF(L54&gt;=0,Cotation!$H$6)))))</f>
        <v>#N/A</v>
      </c>
      <c r="N54" s="27"/>
      <c r="O54" s="28"/>
      <c r="P54" s="29"/>
    </row>
    <row r="55" spans="1:16" x14ac:dyDescent="0.2">
      <c r="A55" s="55"/>
      <c r="B55" s="47"/>
      <c r="C55" s="47"/>
      <c r="D55" s="160"/>
      <c r="E55" s="44">
        <f t="shared" si="3"/>
        <v>0</v>
      </c>
      <c r="F55" s="45"/>
      <c r="G55" s="46" t="e">
        <f>VLOOKUP(F55,Cotation!$A$2:$B$8,2,FALSE)</f>
        <v>#N/A</v>
      </c>
      <c r="H55" s="45"/>
      <c r="I55" s="46" t="e">
        <f>VLOOKUP(H55,Cotation!$C$2:$D$8,2,FALSE)</f>
        <v>#N/A</v>
      </c>
      <c r="J55" s="45"/>
      <c r="K55" s="46" t="e">
        <f>VLOOKUP(J55,Cotation!$E$2:$F$8,2,FALSE)</f>
        <v>#N/A</v>
      </c>
      <c r="L55" s="48" t="e">
        <f t="shared" si="2"/>
        <v>#N/A</v>
      </c>
      <c r="M55" s="159" t="e">
        <f>IF(L55&gt;=400,Cotation!$H$2,IF(L55&gt;=200,Cotation!$H$3,IF(L55&gt;=70,Cotation!$H$4,IF(L55&gt;=20,Cotation!$H$5,IF(L55&gt;=0,Cotation!$H$6)))))</f>
        <v>#N/A</v>
      </c>
      <c r="N55" s="90"/>
      <c r="O55" s="45"/>
      <c r="P55" s="53"/>
    </row>
    <row r="56" spans="1:16" x14ac:dyDescent="0.2">
      <c r="A56" s="24"/>
      <c r="B56" s="20"/>
      <c r="C56" s="20"/>
      <c r="D56" s="154"/>
      <c r="E56" s="34">
        <f t="shared" si="3"/>
        <v>0</v>
      </c>
      <c r="F56" s="21"/>
      <c r="G56" s="22" t="e">
        <f>VLOOKUP(F56,Cotation!$A$2:$B$8,2,FALSE)</f>
        <v>#N/A</v>
      </c>
      <c r="H56" s="21"/>
      <c r="I56" s="22" t="e">
        <f>VLOOKUP(H56,Cotation!$C$2:$D$8,2,FALSE)</f>
        <v>#N/A</v>
      </c>
      <c r="J56" s="21"/>
      <c r="K56" s="22" t="e">
        <f>VLOOKUP(J56,Cotation!$E$2:$F$8,2,FALSE)</f>
        <v>#N/A</v>
      </c>
      <c r="L56" s="23" t="e">
        <f t="shared" si="2"/>
        <v>#N/A</v>
      </c>
      <c r="M56" s="141" t="e">
        <f>IF(L56&gt;=400,Cotation!$H$2,IF(L56&gt;=200,Cotation!$H$3,IF(L56&gt;=70,Cotation!$H$4,IF(L56&gt;=20,Cotation!$H$5,IF(L56&gt;=0,Cotation!$H$6)))))</f>
        <v>#N/A</v>
      </c>
      <c r="N56" s="26"/>
      <c r="O56" s="21"/>
      <c r="P56" s="25"/>
    </row>
    <row r="57" spans="1:16" x14ac:dyDescent="0.2">
      <c r="A57" s="24"/>
      <c r="B57" s="20"/>
      <c r="C57" s="20"/>
      <c r="D57" s="25"/>
      <c r="E57" s="34">
        <f t="shared" si="3"/>
        <v>0</v>
      </c>
      <c r="F57" s="21"/>
      <c r="G57" s="22" t="e">
        <f>VLOOKUP(F57,Cotation!$A$2:$B$8,2,FALSE)</f>
        <v>#N/A</v>
      </c>
      <c r="H57" s="21"/>
      <c r="I57" s="22" t="e">
        <f>VLOOKUP(H57,Cotation!$C$2:$D$8,2,FALSE)</f>
        <v>#N/A</v>
      </c>
      <c r="J57" s="21"/>
      <c r="K57" s="22" t="e">
        <f>VLOOKUP(J57,Cotation!$E$2:$F$8,2,FALSE)</f>
        <v>#N/A</v>
      </c>
      <c r="L57" s="23" t="e">
        <f t="shared" si="2"/>
        <v>#N/A</v>
      </c>
      <c r="M57" s="141" t="e">
        <f>IF(L57&gt;=400,Cotation!$H$2,IF(L57&gt;=200,Cotation!$H$3,IF(L57&gt;=70,Cotation!$H$4,IF(L57&gt;=20,Cotation!$H$5,IF(L57&gt;=0,Cotation!$H$6)))))</f>
        <v>#N/A</v>
      </c>
      <c r="N57" s="26"/>
      <c r="O57" s="21"/>
      <c r="P57" s="25"/>
    </row>
    <row r="58" spans="1:16" x14ac:dyDescent="0.2">
      <c r="A58" s="24"/>
      <c r="B58" s="21"/>
      <c r="C58" s="21"/>
      <c r="D58" s="25"/>
      <c r="E58" s="34">
        <f t="shared" si="3"/>
        <v>0</v>
      </c>
      <c r="F58" s="21"/>
      <c r="G58" s="22" t="e">
        <f>VLOOKUP(F58,Cotation!$A$2:$B$8,2,FALSE)</f>
        <v>#N/A</v>
      </c>
      <c r="H58" s="21"/>
      <c r="I58" s="22" t="e">
        <f>VLOOKUP(H58,Cotation!$C$2:$D$8,2,FALSE)</f>
        <v>#N/A</v>
      </c>
      <c r="J58" s="21"/>
      <c r="K58" s="22" t="e">
        <f>VLOOKUP(J58,Cotation!$E$2:$F$8,2,FALSE)</f>
        <v>#N/A</v>
      </c>
      <c r="L58" s="23" t="e">
        <f t="shared" si="2"/>
        <v>#N/A</v>
      </c>
      <c r="M58" s="141" t="e">
        <f>IF(L58&gt;=400,Cotation!$H$2,IF(L58&gt;=200,Cotation!$H$3,IF(L58&gt;=70,Cotation!$H$4,IF(L58&gt;=20,Cotation!$H$5,IF(L58&gt;=0,Cotation!$H$6)))))</f>
        <v>#N/A</v>
      </c>
      <c r="N58" s="26"/>
      <c r="O58" s="21"/>
      <c r="P58" s="25"/>
    </row>
    <row r="59" spans="1:16" x14ac:dyDescent="0.2">
      <c r="A59" s="26"/>
      <c r="B59" s="21"/>
      <c r="C59" s="21"/>
      <c r="D59" s="25"/>
      <c r="E59" s="34">
        <f t="shared" si="3"/>
        <v>0</v>
      </c>
      <c r="F59" s="21"/>
      <c r="G59" s="22" t="e">
        <f>VLOOKUP(F59,Cotation!$A$2:$B$8,2,FALSE)</f>
        <v>#N/A</v>
      </c>
      <c r="H59" s="21"/>
      <c r="I59" s="22" t="e">
        <f>VLOOKUP(H59,Cotation!$C$2:$D$8,2,FALSE)</f>
        <v>#N/A</v>
      </c>
      <c r="J59" s="21"/>
      <c r="K59" s="22" t="e">
        <f>VLOOKUP(J59,Cotation!$E$2:$F$8,2,FALSE)</f>
        <v>#N/A</v>
      </c>
      <c r="L59" s="23" t="e">
        <f t="shared" ref="L59:L62" si="13">E59*G59*I59*K59</f>
        <v>#N/A</v>
      </c>
      <c r="M59" s="141" t="e">
        <f>IF(L59&gt;=400,Cotation!$H$2,IF(L59&gt;=200,Cotation!$H$3,IF(L59&gt;=70,Cotation!$H$4,IF(L59&gt;=20,Cotation!$H$5,IF(L59&gt;=0,Cotation!$H$6)))))</f>
        <v>#N/A</v>
      </c>
      <c r="N59" s="26"/>
      <c r="O59" s="21"/>
      <c r="P59" s="25"/>
    </row>
    <row r="60" spans="1:16" x14ac:dyDescent="0.2">
      <c r="A60" s="26"/>
      <c r="B60" s="21"/>
      <c r="C60" s="21"/>
      <c r="D60" s="25"/>
      <c r="E60" s="34">
        <f t="shared" si="3"/>
        <v>0</v>
      </c>
      <c r="F60" s="21"/>
      <c r="G60" s="22" t="e">
        <f>VLOOKUP(F60,Cotation!$A$2:$B$8,2,FALSE)</f>
        <v>#N/A</v>
      </c>
      <c r="H60" s="21"/>
      <c r="I60" s="22" t="e">
        <f>VLOOKUP(H60,Cotation!$C$2:$D$8,2,FALSE)</f>
        <v>#N/A</v>
      </c>
      <c r="J60" s="21"/>
      <c r="K60" s="22" t="e">
        <f>VLOOKUP(J60,Cotation!$E$2:$F$8,2,FALSE)</f>
        <v>#N/A</v>
      </c>
      <c r="L60" s="23" t="e">
        <f t="shared" si="13"/>
        <v>#N/A</v>
      </c>
      <c r="M60" s="141" t="e">
        <f>IF(L60&gt;=400,Cotation!$H$2,IF(L60&gt;=200,Cotation!$H$3,IF(L60&gt;=70,Cotation!$H$4,IF(L60&gt;=20,Cotation!$H$5,IF(L60&gt;=0,Cotation!$H$6)))))</f>
        <v>#N/A</v>
      </c>
      <c r="N60" s="26"/>
      <c r="O60" s="21"/>
      <c r="P60" s="25"/>
    </row>
    <row r="61" spans="1:16" x14ac:dyDescent="0.2">
      <c r="A61" s="26"/>
      <c r="B61" s="21"/>
      <c r="C61" s="21"/>
      <c r="D61" s="25"/>
      <c r="E61" s="34">
        <f t="shared" si="3"/>
        <v>0</v>
      </c>
      <c r="F61" s="21"/>
      <c r="G61" s="22" t="e">
        <f>VLOOKUP(F61,Cotation!$A$2:$B$8,2,FALSE)</f>
        <v>#N/A</v>
      </c>
      <c r="H61" s="21"/>
      <c r="I61" s="22" t="e">
        <f>VLOOKUP(H61,Cotation!$C$2:$D$8,2,FALSE)</f>
        <v>#N/A</v>
      </c>
      <c r="J61" s="21"/>
      <c r="K61" s="22" t="e">
        <f>VLOOKUP(J61,Cotation!$E$2:$F$8,2,FALSE)</f>
        <v>#N/A</v>
      </c>
      <c r="L61" s="23" t="e">
        <f t="shared" si="13"/>
        <v>#N/A</v>
      </c>
      <c r="M61" s="141" t="e">
        <f>IF(L61&gt;=400,Cotation!$H$2,IF(L61&gt;=200,Cotation!$H$3,IF(L61&gt;=70,Cotation!$H$4,IF(L61&gt;=20,Cotation!$H$5,IF(L61&gt;=0,Cotation!$H$6)))))</f>
        <v>#N/A</v>
      </c>
      <c r="N61" s="26"/>
      <c r="O61" s="21"/>
      <c r="P61" s="25"/>
    </row>
    <row r="62" spans="1:16" ht="13.5" thickBot="1" x14ac:dyDescent="0.25">
      <c r="A62" s="27"/>
      <c r="B62" s="28"/>
      <c r="C62" s="28"/>
      <c r="D62" s="29"/>
      <c r="E62" s="35">
        <f t="shared" si="3"/>
        <v>0</v>
      </c>
      <c r="F62" s="28"/>
      <c r="G62" s="36" t="e">
        <f>VLOOKUP(F62,Cotation!$A$2:$B$8,2,FALSE)</f>
        <v>#N/A</v>
      </c>
      <c r="H62" s="28"/>
      <c r="I62" s="36" t="e">
        <f>VLOOKUP(H62,Cotation!$C$2:$D$8,2,FALSE)</f>
        <v>#N/A</v>
      </c>
      <c r="J62" s="28"/>
      <c r="K62" s="36" t="e">
        <f>VLOOKUP(J62,Cotation!$E$2:$F$8,2,FALSE)</f>
        <v>#N/A</v>
      </c>
      <c r="L62" s="37" t="e">
        <f t="shared" si="13"/>
        <v>#N/A</v>
      </c>
      <c r="M62" s="155" t="e">
        <f>IF(L62&gt;=400,Cotation!$H$2,IF(L62&gt;=200,Cotation!$H$3,IF(L62&gt;=70,Cotation!$H$4,IF(L62&gt;=20,Cotation!$H$5,IF(L62&gt;=0,Cotation!$H$6)))))</f>
        <v>#N/A</v>
      </c>
      <c r="N62" s="27"/>
      <c r="O62" s="28"/>
      <c r="P62" s="29"/>
    </row>
    <row r="70" spans="14:18" x14ac:dyDescent="0.2">
      <c r="N70" s="8"/>
      <c r="O70" s="5"/>
    </row>
    <row r="71" spans="14:18" x14ac:dyDescent="0.2">
      <c r="N71" s="8"/>
      <c r="O71" s="5"/>
    </row>
    <row r="72" spans="14:18" x14ac:dyDescent="0.2">
      <c r="N72" s="8"/>
      <c r="O72" s="5"/>
    </row>
    <row r="73" spans="14:18" x14ac:dyDescent="0.2">
      <c r="N73" s="8"/>
      <c r="O73" s="14"/>
      <c r="R73" s="4"/>
    </row>
    <row r="74" spans="14:18" x14ac:dyDescent="0.2">
      <c r="N74" s="8"/>
      <c r="O74" s="14"/>
      <c r="R74" s="4"/>
    </row>
    <row r="75" spans="14:18" x14ac:dyDescent="0.2">
      <c r="N75" s="8"/>
      <c r="O75" s="14"/>
      <c r="R75" s="4"/>
    </row>
    <row r="76" spans="14:18" x14ac:dyDescent="0.2">
      <c r="N76" s="8"/>
      <c r="O76" s="14"/>
    </row>
  </sheetData>
  <mergeCells count="45">
    <mergeCell ref="D34:D38"/>
    <mergeCell ref="H7:I7"/>
    <mergeCell ref="J7:K7"/>
    <mergeCell ref="D13:D16"/>
    <mergeCell ref="C13:C16"/>
    <mergeCell ref="A53:A54"/>
    <mergeCell ref="C53:C54"/>
    <mergeCell ref="D53:D54"/>
    <mergeCell ref="A44:A47"/>
    <mergeCell ref="C44:C47"/>
    <mergeCell ref="D44:D47"/>
    <mergeCell ref="A50:A51"/>
    <mergeCell ref="C50:C51"/>
    <mergeCell ref="D50:D51"/>
    <mergeCell ref="A8:A12"/>
    <mergeCell ref="A17:A21"/>
    <mergeCell ref="C8:C12"/>
    <mergeCell ref="A32:A33"/>
    <mergeCell ref="D32:D33"/>
    <mergeCell ref="C32:C33"/>
    <mergeCell ref="A26:A27"/>
    <mergeCell ref="D26:D27"/>
    <mergeCell ref="A13:A16"/>
    <mergeCell ref="A22:A24"/>
    <mergeCell ref="D22:D24"/>
    <mergeCell ref="C22:C24"/>
    <mergeCell ref="A29:A31"/>
    <mergeCell ref="C29:C31"/>
    <mergeCell ref="D29:D31"/>
    <mergeCell ref="A39:A43"/>
    <mergeCell ref="C39:C43"/>
    <mergeCell ref="D39:D43"/>
    <mergeCell ref="A1:P1"/>
    <mergeCell ref="C6:C7"/>
    <mergeCell ref="N6:P6"/>
    <mergeCell ref="L7:M7"/>
    <mergeCell ref="A6:A7"/>
    <mergeCell ref="D6:D7"/>
    <mergeCell ref="F7:G7"/>
    <mergeCell ref="A34:A38"/>
    <mergeCell ref="C34:C38"/>
    <mergeCell ref="D17:D21"/>
    <mergeCell ref="C17:C21"/>
    <mergeCell ref="E6:M6"/>
    <mergeCell ref="B6:B7"/>
  </mergeCells>
  <phoneticPr fontId="0" type="noConversion"/>
  <conditionalFormatting sqref="M51:M62 M37 M12:M15 M17:M20 M22 M33:M35 M28:M30 M43:M45 M47:M49 M24:M26">
    <cfRule type="containsText" dxfId="104" priority="91" stopIfTrue="1" operator="containsText" text="Trivial">
      <formula>NOT(ISERROR(SEARCH("Trivial",M12)))</formula>
    </cfRule>
    <cfRule type="containsText" dxfId="103" priority="92" stopIfTrue="1" operator="containsText" text="&quot;Tolérable&quot;">
      <formula>NOT(ISERROR(SEARCH("""Tolérable""",M12)))</formula>
    </cfRule>
    <cfRule type="containsText" dxfId="102" priority="93" stopIfTrue="1" operator="containsText" text="Modéré">
      <formula>NOT(ISERROR(SEARCH("Modéré",M12)))</formula>
    </cfRule>
    <cfRule type="containsText" dxfId="101" priority="94" stopIfTrue="1" operator="containsText" text="Substantiel">
      <formula>NOT(ISERROR(SEARCH("Substantiel",M12)))</formula>
    </cfRule>
    <cfRule type="containsText" dxfId="100" priority="95" stopIfTrue="1" operator="containsText" text="Intolérable">
      <formula>NOT(ISERROR(SEARCH("Intolérable",M12)))</formula>
    </cfRule>
  </conditionalFormatting>
  <conditionalFormatting sqref="M50">
    <cfRule type="containsText" dxfId="99" priority="86" stopIfTrue="1" operator="containsText" text="Trivial">
      <formula>NOT(ISERROR(SEARCH("Trivial",M50)))</formula>
    </cfRule>
    <cfRule type="containsText" dxfId="98" priority="87" stopIfTrue="1" operator="containsText" text="&quot;Tolérable&quot;">
      <formula>NOT(ISERROR(SEARCH("""Tolérable""",M50)))</formula>
    </cfRule>
    <cfRule type="containsText" dxfId="97" priority="88" stopIfTrue="1" operator="containsText" text="Modéré">
      <formula>NOT(ISERROR(SEARCH("Modéré",M50)))</formula>
    </cfRule>
    <cfRule type="containsText" dxfId="96" priority="89" stopIfTrue="1" operator="containsText" text="Substantiel">
      <formula>NOT(ISERROR(SEARCH("Substantiel",M50)))</formula>
    </cfRule>
    <cfRule type="containsText" dxfId="95" priority="90" stopIfTrue="1" operator="containsText" text="Intolérable">
      <formula>NOT(ISERROR(SEARCH("Intolérable",M50)))</formula>
    </cfRule>
  </conditionalFormatting>
  <conditionalFormatting sqref="M36">
    <cfRule type="containsText" dxfId="94" priority="81" stopIfTrue="1" operator="containsText" text="Trivial">
      <formula>NOT(ISERROR(SEARCH("Trivial",M36)))</formula>
    </cfRule>
    <cfRule type="containsText" dxfId="93" priority="82" stopIfTrue="1" operator="containsText" text="&quot;Tolérable&quot;">
      <formula>NOT(ISERROR(SEARCH("""Tolérable""",M36)))</formula>
    </cfRule>
    <cfRule type="containsText" dxfId="92" priority="83" stopIfTrue="1" operator="containsText" text="Modéré">
      <formula>NOT(ISERROR(SEARCH("Modéré",M36)))</formula>
    </cfRule>
    <cfRule type="containsText" dxfId="91" priority="84" stopIfTrue="1" operator="containsText" text="Substantiel">
      <formula>NOT(ISERROR(SEARCH("Substantiel",M36)))</formula>
    </cfRule>
    <cfRule type="containsText" dxfId="90" priority="85" stopIfTrue="1" operator="containsText" text="Intolérable">
      <formula>NOT(ISERROR(SEARCH("Intolérable",M36)))</formula>
    </cfRule>
  </conditionalFormatting>
  <conditionalFormatting sqref="M8">
    <cfRule type="containsText" dxfId="89" priority="76" stopIfTrue="1" operator="containsText" text="Trivial">
      <formula>NOT(ISERROR(SEARCH("Trivial",M8)))</formula>
    </cfRule>
    <cfRule type="containsText" dxfId="88" priority="77" stopIfTrue="1" operator="containsText" text="&quot;Tolérable&quot;">
      <formula>NOT(ISERROR(SEARCH("""Tolérable""",M8)))</formula>
    </cfRule>
    <cfRule type="containsText" dxfId="87" priority="78" stopIfTrue="1" operator="containsText" text="Modéré">
      <formula>NOT(ISERROR(SEARCH("Modéré",M8)))</formula>
    </cfRule>
    <cfRule type="containsText" dxfId="86" priority="79" stopIfTrue="1" operator="containsText" text="Substantiel">
      <formula>NOT(ISERROR(SEARCH("Substantiel",M8)))</formula>
    </cfRule>
    <cfRule type="containsText" dxfId="85" priority="80" stopIfTrue="1" operator="containsText" text="Intolérable">
      <formula>NOT(ISERROR(SEARCH("Intolérable",M8)))</formula>
    </cfRule>
  </conditionalFormatting>
  <conditionalFormatting sqref="M16">
    <cfRule type="containsText" dxfId="84" priority="71" stopIfTrue="1" operator="containsText" text="Trivial">
      <formula>NOT(ISERROR(SEARCH("Trivial",M16)))</formula>
    </cfRule>
    <cfRule type="containsText" dxfId="83" priority="72" stopIfTrue="1" operator="containsText" text="&quot;Tolérable&quot;">
      <formula>NOT(ISERROR(SEARCH("""Tolérable""",M16)))</formula>
    </cfRule>
    <cfRule type="containsText" dxfId="82" priority="73" stopIfTrue="1" operator="containsText" text="Modéré">
      <formula>NOT(ISERROR(SEARCH("Modéré",M16)))</formula>
    </cfRule>
    <cfRule type="containsText" dxfId="81" priority="74" stopIfTrue="1" operator="containsText" text="Substantiel">
      <formula>NOT(ISERROR(SEARCH("Substantiel",M16)))</formula>
    </cfRule>
    <cfRule type="containsText" dxfId="80" priority="75" stopIfTrue="1" operator="containsText" text="Intolérable">
      <formula>NOT(ISERROR(SEARCH("Intolérable",M16)))</formula>
    </cfRule>
  </conditionalFormatting>
  <conditionalFormatting sqref="M32">
    <cfRule type="containsText" dxfId="79" priority="51" stopIfTrue="1" operator="containsText" text="Trivial">
      <formula>NOT(ISERROR(SEARCH("Trivial",M32)))</formula>
    </cfRule>
    <cfRule type="containsText" dxfId="78" priority="52" stopIfTrue="1" operator="containsText" text="&quot;Tolérable&quot;">
      <formula>NOT(ISERROR(SEARCH("""Tolérable""",M32)))</formula>
    </cfRule>
    <cfRule type="containsText" dxfId="77" priority="53" stopIfTrue="1" operator="containsText" text="Modéré">
      <formula>NOT(ISERROR(SEARCH("Modéré",M32)))</formula>
    </cfRule>
    <cfRule type="containsText" dxfId="76" priority="54" stopIfTrue="1" operator="containsText" text="Substantiel">
      <formula>NOT(ISERROR(SEARCH("Substantiel",M32)))</formula>
    </cfRule>
    <cfRule type="containsText" dxfId="75" priority="55" stopIfTrue="1" operator="containsText" text="Intolérable">
      <formula>NOT(ISERROR(SEARCH("Intolérable",M32)))</formula>
    </cfRule>
  </conditionalFormatting>
  <conditionalFormatting sqref="M21">
    <cfRule type="containsText" dxfId="74" priority="61" stopIfTrue="1" operator="containsText" text="Trivial">
      <formula>NOT(ISERROR(SEARCH("Trivial",M21)))</formula>
    </cfRule>
    <cfRule type="containsText" dxfId="73" priority="62" stopIfTrue="1" operator="containsText" text="&quot;Tolérable&quot;">
      <formula>NOT(ISERROR(SEARCH("""Tolérable""",M21)))</formula>
    </cfRule>
    <cfRule type="containsText" dxfId="72" priority="63" stopIfTrue="1" operator="containsText" text="Modéré">
      <formula>NOT(ISERROR(SEARCH("Modéré",M21)))</formula>
    </cfRule>
    <cfRule type="containsText" dxfId="71" priority="64" stopIfTrue="1" operator="containsText" text="Substantiel">
      <formula>NOT(ISERROR(SEARCH("Substantiel",M21)))</formula>
    </cfRule>
    <cfRule type="containsText" dxfId="70" priority="65" stopIfTrue="1" operator="containsText" text="Intolérable">
      <formula>NOT(ISERROR(SEARCH("Intolérable",M21)))</formula>
    </cfRule>
  </conditionalFormatting>
  <conditionalFormatting sqref="M27">
    <cfRule type="containsText" dxfId="69" priority="46" stopIfTrue="1" operator="containsText" text="Trivial">
      <formula>NOT(ISERROR(SEARCH("Trivial",M27)))</formula>
    </cfRule>
    <cfRule type="containsText" dxfId="68" priority="47" stopIfTrue="1" operator="containsText" text="&quot;Tolérable&quot;">
      <formula>NOT(ISERROR(SEARCH("""Tolérable""",M27)))</formula>
    </cfRule>
    <cfRule type="containsText" dxfId="67" priority="48" stopIfTrue="1" operator="containsText" text="Modéré">
      <formula>NOT(ISERROR(SEARCH("Modéré",M27)))</formula>
    </cfRule>
    <cfRule type="containsText" dxfId="66" priority="49" stopIfTrue="1" operator="containsText" text="Substantiel">
      <formula>NOT(ISERROR(SEARCH("Substantiel",M27)))</formula>
    </cfRule>
    <cfRule type="containsText" dxfId="65" priority="50" stopIfTrue="1" operator="containsText" text="Intolérable">
      <formula>NOT(ISERROR(SEARCH("Intolérable",M27)))</formula>
    </cfRule>
  </conditionalFormatting>
  <conditionalFormatting sqref="M38">
    <cfRule type="containsText" dxfId="64" priority="41" stopIfTrue="1" operator="containsText" text="Trivial">
      <formula>NOT(ISERROR(SEARCH("Trivial",M38)))</formula>
    </cfRule>
    <cfRule type="containsText" dxfId="63" priority="42" stopIfTrue="1" operator="containsText" text="&quot;Tolérable&quot;">
      <formula>NOT(ISERROR(SEARCH("""Tolérable""",M38)))</formula>
    </cfRule>
    <cfRule type="containsText" dxfId="62" priority="43" stopIfTrue="1" operator="containsText" text="Modéré">
      <formula>NOT(ISERROR(SEARCH("Modéré",M38)))</formula>
    </cfRule>
    <cfRule type="containsText" dxfId="61" priority="44" stopIfTrue="1" operator="containsText" text="Substantiel">
      <formula>NOT(ISERROR(SEARCH("Substantiel",M38)))</formula>
    </cfRule>
    <cfRule type="containsText" dxfId="60" priority="45" stopIfTrue="1" operator="containsText" text="Intolérable">
      <formula>NOT(ISERROR(SEARCH("Intolérable",M38)))</formula>
    </cfRule>
  </conditionalFormatting>
  <conditionalFormatting sqref="M39">
    <cfRule type="containsText" dxfId="59" priority="36" stopIfTrue="1" operator="containsText" text="Trivial">
      <formula>NOT(ISERROR(SEARCH("Trivial",M39)))</formula>
    </cfRule>
    <cfRule type="containsText" dxfId="58" priority="37" stopIfTrue="1" operator="containsText" text="&quot;Tolérable&quot;">
      <formula>NOT(ISERROR(SEARCH("""Tolérable""",M39)))</formula>
    </cfRule>
    <cfRule type="containsText" dxfId="57" priority="38" stopIfTrue="1" operator="containsText" text="Modéré">
      <formula>NOT(ISERROR(SEARCH("Modéré",M39)))</formula>
    </cfRule>
    <cfRule type="containsText" dxfId="56" priority="39" stopIfTrue="1" operator="containsText" text="Substantiel">
      <formula>NOT(ISERROR(SEARCH("Substantiel",M39)))</formula>
    </cfRule>
    <cfRule type="containsText" dxfId="55" priority="40" stopIfTrue="1" operator="containsText" text="Intolérable">
      <formula>NOT(ISERROR(SEARCH("Intolérable",M39)))</formula>
    </cfRule>
  </conditionalFormatting>
  <conditionalFormatting sqref="M40">
    <cfRule type="containsText" dxfId="54" priority="31" stopIfTrue="1" operator="containsText" text="Trivial">
      <formula>NOT(ISERROR(SEARCH("Trivial",M40)))</formula>
    </cfRule>
    <cfRule type="containsText" dxfId="53" priority="32" stopIfTrue="1" operator="containsText" text="&quot;Tolérable&quot;">
      <formula>NOT(ISERROR(SEARCH("""Tolérable""",M40)))</formula>
    </cfRule>
    <cfRule type="containsText" dxfId="52" priority="33" stopIfTrue="1" operator="containsText" text="Modéré">
      <formula>NOT(ISERROR(SEARCH("Modéré",M40)))</formula>
    </cfRule>
    <cfRule type="containsText" dxfId="51" priority="34" stopIfTrue="1" operator="containsText" text="Substantiel">
      <formula>NOT(ISERROR(SEARCH("Substantiel",M40)))</formula>
    </cfRule>
    <cfRule type="containsText" dxfId="50" priority="35" stopIfTrue="1" operator="containsText" text="Intolérable">
      <formula>NOT(ISERROR(SEARCH("Intolérable",M40)))</formula>
    </cfRule>
  </conditionalFormatting>
  <conditionalFormatting sqref="M41">
    <cfRule type="containsText" dxfId="49" priority="26" stopIfTrue="1" operator="containsText" text="Trivial">
      <formula>NOT(ISERROR(SEARCH("Trivial",M41)))</formula>
    </cfRule>
    <cfRule type="containsText" dxfId="48" priority="27" stopIfTrue="1" operator="containsText" text="&quot;Tolérable&quot;">
      <formula>NOT(ISERROR(SEARCH("""Tolérable""",M41)))</formula>
    </cfRule>
    <cfRule type="containsText" dxfId="47" priority="28" stopIfTrue="1" operator="containsText" text="Modéré">
      <formula>NOT(ISERROR(SEARCH("Modéré",M41)))</formula>
    </cfRule>
    <cfRule type="containsText" dxfId="46" priority="29" stopIfTrue="1" operator="containsText" text="Substantiel">
      <formula>NOT(ISERROR(SEARCH("Substantiel",M41)))</formula>
    </cfRule>
    <cfRule type="containsText" dxfId="45" priority="30" stopIfTrue="1" operator="containsText" text="Intolérable">
      <formula>NOT(ISERROR(SEARCH("Intolérable",M41)))</formula>
    </cfRule>
  </conditionalFormatting>
  <conditionalFormatting sqref="M31">
    <cfRule type="containsText" dxfId="44" priority="21" stopIfTrue="1" operator="containsText" text="Trivial">
      <formula>NOT(ISERROR(SEARCH("Trivial",M31)))</formula>
    </cfRule>
    <cfRule type="containsText" dxfId="43" priority="22" stopIfTrue="1" operator="containsText" text="&quot;Tolérable&quot;">
      <formula>NOT(ISERROR(SEARCH("""Tolérable""",M31)))</formula>
    </cfRule>
    <cfRule type="containsText" dxfId="42" priority="23" stopIfTrue="1" operator="containsText" text="Modéré">
      <formula>NOT(ISERROR(SEARCH("Modéré",M31)))</formula>
    </cfRule>
    <cfRule type="containsText" dxfId="41" priority="24" stopIfTrue="1" operator="containsText" text="Substantiel">
      <formula>NOT(ISERROR(SEARCH("Substantiel",M31)))</formula>
    </cfRule>
    <cfRule type="containsText" dxfId="40" priority="25" stopIfTrue="1" operator="containsText" text="Intolérable">
      <formula>NOT(ISERROR(SEARCH("Intolérable",M31)))</formula>
    </cfRule>
  </conditionalFormatting>
  <conditionalFormatting sqref="M42">
    <cfRule type="containsText" dxfId="39" priority="16" stopIfTrue="1" operator="containsText" text="Trivial">
      <formula>NOT(ISERROR(SEARCH("Trivial",M42)))</formula>
    </cfRule>
    <cfRule type="containsText" dxfId="38" priority="17" stopIfTrue="1" operator="containsText" text="&quot;Tolérable&quot;">
      <formula>NOT(ISERROR(SEARCH("""Tolérable""",M42)))</formula>
    </cfRule>
    <cfRule type="containsText" dxfId="37" priority="18" stopIfTrue="1" operator="containsText" text="Modéré">
      <formula>NOT(ISERROR(SEARCH("Modéré",M42)))</formula>
    </cfRule>
    <cfRule type="containsText" dxfId="36" priority="19" stopIfTrue="1" operator="containsText" text="Substantiel">
      <formula>NOT(ISERROR(SEARCH("Substantiel",M42)))</formula>
    </cfRule>
    <cfRule type="containsText" dxfId="35" priority="20" stopIfTrue="1" operator="containsText" text="Intolérable">
      <formula>NOT(ISERROR(SEARCH("Intolérable",M42)))</formula>
    </cfRule>
  </conditionalFormatting>
  <conditionalFormatting sqref="M46">
    <cfRule type="containsText" dxfId="34" priority="11" stopIfTrue="1" operator="containsText" text="Trivial">
      <formula>NOT(ISERROR(SEARCH("Trivial",M46)))</formula>
    </cfRule>
    <cfRule type="containsText" dxfId="33" priority="12" stopIfTrue="1" operator="containsText" text="&quot;Tolérable&quot;">
      <formula>NOT(ISERROR(SEARCH("""Tolérable""",M46)))</formula>
    </cfRule>
    <cfRule type="containsText" dxfId="32" priority="13" stopIfTrue="1" operator="containsText" text="Modéré">
      <formula>NOT(ISERROR(SEARCH("Modéré",M46)))</formula>
    </cfRule>
    <cfRule type="containsText" dxfId="31" priority="14" stopIfTrue="1" operator="containsText" text="Substantiel">
      <formula>NOT(ISERROR(SEARCH("Substantiel",M46)))</formula>
    </cfRule>
    <cfRule type="containsText" dxfId="30" priority="15" stopIfTrue="1" operator="containsText" text="Intolérable">
      <formula>NOT(ISERROR(SEARCH("Intolérable",M46)))</formula>
    </cfRule>
  </conditionalFormatting>
  <conditionalFormatting sqref="M23">
    <cfRule type="containsText" dxfId="29" priority="6" stopIfTrue="1" operator="containsText" text="Trivial">
      <formula>NOT(ISERROR(SEARCH("Trivial",M23)))</formula>
    </cfRule>
    <cfRule type="containsText" dxfId="28" priority="7" stopIfTrue="1" operator="containsText" text="&quot;Tolérable&quot;">
      <formula>NOT(ISERROR(SEARCH("""Tolérable""",M23)))</formula>
    </cfRule>
    <cfRule type="containsText" dxfId="27" priority="8" stopIfTrue="1" operator="containsText" text="Modéré">
      <formula>NOT(ISERROR(SEARCH("Modéré",M23)))</formula>
    </cfRule>
    <cfRule type="containsText" dxfId="26" priority="9" stopIfTrue="1" operator="containsText" text="Substantiel">
      <formula>NOT(ISERROR(SEARCH("Substantiel",M23)))</formula>
    </cfRule>
    <cfRule type="containsText" dxfId="25" priority="10" stopIfTrue="1" operator="containsText" text="Intolérable">
      <formula>NOT(ISERROR(SEARCH("Intolérable",M23)))</formula>
    </cfRule>
  </conditionalFormatting>
  <conditionalFormatting sqref="M9:M11">
    <cfRule type="containsText" dxfId="24" priority="1" stopIfTrue="1" operator="containsText" text="Trivial">
      <formula>NOT(ISERROR(SEARCH("Trivial",M9)))</formula>
    </cfRule>
    <cfRule type="containsText" dxfId="23" priority="2" stopIfTrue="1" operator="containsText" text="&quot;Tolérable&quot;">
      <formula>NOT(ISERROR(SEARCH("""Tolérable""",M9)))</formula>
    </cfRule>
    <cfRule type="containsText" dxfId="22" priority="3" stopIfTrue="1" operator="containsText" text="Modéré">
      <formula>NOT(ISERROR(SEARCH("Modéré",M9)))</formula>
    </cfRule>
    <cfRule type="containsText" dxfId="21" priority="4" stopIfTrue="1" operator="containsText" text="Substantiel">
      <formula>NOT(ISERROR(SEARCH("Substantiel",M9)))</formula>
    </cfRule>
    <cfRule type="containsText" dxfId="20" priority="5" stopIfTrue="1" operator="containsText" text="Intolérable">
      <formula>NOT(ISERROR(SEARCH("Intolérable",M9)))</formula>
    </cfRule>
  </conditionalFormatting>
  <pageMargins left="0.59055118110236227" right="0.47244094488188981" top="0.70866141732283472" bottom="0.6692913385826772" header="0.51181102362204722" footer="0.51181102362204722"/>
  <pageSetup paperSize="8" scale="66" fitToHeight="0" orientation="landscape" r:id="rId1"/>
  <headerFooter alignWithMargins="0">
    <oddHeader>&amp;L&amp;"Arial,Italique"&amp;8EvRP - ART Grand Est&amp;R&amp;"Arial,Italique"&amp;8&amp;P/&amp;N</oddHeader>
  </headerFooter>
  <rowBreaks count="2" manualBreakCount="2">
    <brk id="27" max="15" man="1"/>
    <brk id="38" max="15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Cotation!$A$2:$A$7</xm:f>
          </x14:formula1>
          <xm:sqref>F8:F62</xm:sqref>
        </x14:dataValidation>
        <x14:dataValidation type="list" allowBlank="1" showInputMessage="1" showErrorMessage="1" xr:uid="{00000000-0002-0000-0000-000001000000}">
          <x14:formula1>
            <xm:f>Cotation!$C$2:$C$8</xm:f>
          </x14:formula1>
          <xm:sqref>H8:H62</xm:sqref>
        </x14:dataValidation>
        <x14:dataValidation type="list" allowBlank="1" showInputMessage="1" showErrorMessage="1" xr:uid="{00000000-0002-0000-0000-000002000000}">
          <x14:formula1>
            <xm:f>Cotation!$E$2:$E$8</xm:f>
          </x14:formula1>
          <xm:sqref>J8:J62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49F81-2B2C-40E5-816A-833D15FB2A95}">
  <sheetPr>
    <pageSetUpPr fitToPage="1"/>
  </sheetPr>
  <dimension ref="A1:W46"/>
  <sheetViews>
    <sheetView zoomScaleNormal="100" zoomScaleSheetLayoutView="10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F8" sqref="F8"/>
    </sheetView>
  </sheetViews>
  <sheetFormatPr baseColWidth="10" defaultRowHeight="12.75" x14ac:dyDescent="0.2"/>
  <cols>
    <col min="1" max="1" width="21.85546875" style="1" customWidth="1"/>
    <col min="2" max="3" width="32.7109375" style="1" customWidth="1"/>
    <col min="4" max="4" width="38.42578125" style="1" customWidth="1"/>
    <col min="5" max="5" width="5.28515625" style="5" customWidth="1"/>
    <col min="6" max="6" width="23" style="1" customWidth="1"/>
    <col min="7" max="7" width="6.28515625" style="7" bestFit="1" customWidth="1"/>
    <col min="8" max="8" width="23" style="1" customWidth="1"/>
    <col min="9" max="9" width="5.140625" style="7" bestFit="1" customWidth="1"/>
    <col min="10" max="10" width="23" style="1" customWidth="1"/>
    <col min="11" max="11" width="5.140625" style="7" bestFit="1" customWidth="1"/>
    <col min="12" max="12" width="11.42578125" style="8"/>
    <col min="13" max="13" width="11.42578125" style="5"/>
    <col min="14" max="14" width="37.7109375" style="1" customWidth="1"/>
    <col min="15" max="15" width="11.42578125" style="1"/>
    <col min="16" max="16" width="16.5703125" style="1" customWidth="1"/>
    <col min="17" max="17" width="19.7109375" style="1" customWidth="1"/>
    <col min="18" max="16384" width="11.42578125" style="1"/>
  </cols>
  <sheetData>
    <row r="1" spans="1:23" ht="27.75" customHeight="1" x14ac:dyDescent="0.2">
      <c r="A1" s="171" t="s">
        <v>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23" ht="23.25" customHeight="1" x14ac:dyDescent="0.2">
      <c r="A2" s="67" t="s">
        <v>56</v>
      </c>
      <c r="B2" s="68"/>
      <c r="C2" s="67"/>
      <c r="D2" s="68"/>
      <c r="E2" s="66"/>
      <c r="F2" s="66"/>
      <c r="G2" s="6"/>
      <c r="M2" s="138"/>
      <c r="N2" s="4"/>
    </row>
    <row r="3" spans="1:23" ht="24" customHeight="1" x14ac:dyDescent="0.2">
      <c r="A3" s="67" t="s">
        <v>57</v>
      </c>
      <c r="B3" s="73"/>
      <c r="C3" s="66"/>
      <c r="D3" s="66"/>
      <c r="E3" s="66"/>
      <c r="F3" s="66"/>
      <c r="G3" s="6"/>
      <c r="M3" s="2"/>
      <c r="N3" s="4"/>
    </row>
    <row r="4" spans="1:23" ht="24" customHeight="1" x14ac:dyDescent="0.2">
      <c r="A4" s="67" t="s">
        <v>54</v>
      </c>
      <c r="B4" s="68"/>
      <c r="C4" s="66"/>
      <c r="D4" s="66"/>
      <c r="E4" s="66"/>
      <c r="F4" s="66"/>
      <c r="G4" s="6"/>
      <c r="M4" s="2"/>
      <c r="N4" s="4"/>
    </row>
    <row r="5" spans="1:23" ht="13.5" thickBot="1" x14ac:dyDescent="0.25">
      <c r="A5" s="9"/>
      <c r="B5" s="9"/>
      <c r="C5" s="9"/>
      <c r="D5" s="10"/>
      <c r="E5" s="11"/>
      <c r="F5" s="11"/>
      <c r="G5" s="12"/>
      <c r="H5" s="9"/>
      <c r="I5" s="12"/>
      <c r="J5" s="9"/>
      <c r="K5" s="12"/>
      <c r="L5" s="13"/>
      <c r="M5" s="9"/>
      <c r="N5" s="4"/>
    </row>
    <row r="6" spans="1:23" ht="38.25" customHeight="1" x14ac:dyDescent="0.2">
      <c r="A6" s="193" t="s">
        <v>47</v>
      </c>
      <c r="B6" s="195" t="s">
        <v>110</v>
      </c>
      <c r="C6" s="195" t="s">
        <v>46</v>
      </c>
      <c r="D6" s="197" t="s">
        <v>111</v>
      </c>
      <c r="E6" s="199" t="s">
        <v>89</v>
      </c>
      <c r="F6" s="200"/>
      <c r="G6" s="200"/>
      <c r="H6" s="200"/>
      <c r="I6" s="200"/>
      <c r="J6" s="200"/>
      <c r="K6" s="200"/>
      <c r="L6" s="200"/>
      <c r="M6" s="200"/>
      <c r="N6" s="174" t="s">
        <v>107</v>
      </c>
      <c r="O6" s="175"/>
      <c r="P6" s="176"/>
      <c r="Q6" s="19"/>
      <c r="R6" s="15"/>
      <c r="S6" s="4"/>
      <c r="T6" s="4"/>
      <c r="U6" s="4"/>
      <c r="V6" s="4"/>
      <c r="W6" s="4"/>
    </row>
    <row r="7" spans="1:23" ht="29.25" customHeight="1" thickBot="1" x14ac:dyDescent="0.25">
      <c r="A7" s="194"/>
      <c r="B7" s="196"/>
      <c r="C7" s="196"/>
      <c r="D7" s="198"/>
      <c r="E7" s="109" t="s">
        <v>0</v>
      </c>
      <c r="F7" s="110" t="s">
        <v>3</v>
      </c>
      <c r="G7" s="111"/>
      <c r="H7" s="110" t="s">
        <v>4</v>
      </c>
      <c r="I7" s="111"/>
      <c r="J7" s="110" t="s">
        <v>5</v>
      </c>
      <c r="K7" s="111"/>
      <c r="L7" s="201" t="s">
        <v>2</v>
      </c>
      <c r="M7" s="202"/>
      <c r="N7" s="112" t="s">
        <v>1</v>
      </c>
      <c r="O7" s="113" t="s">
        <v>86</v>
      </c>
      <c r="P7" s="114" t="s">
        <v>87</v>
      </c>
      <c r="Q7" s="18"/>
      <c r="R7" s="17"/>
      <c r="S7" s="4"/>
      <c r="T7" s="4"/>
      <c r="U7" s="4"/>
      <c r="V7" s="4"/>
      <c r="W7" s="4"/>
    </row>
    <row r="8" spans="1:23" ht="13.5" thickBot="1" x14ac:dyDescent="0.25">
      <c r="A8" s="129" t="s">
        <v>23</v>
      </c>
      <c r="B8" s="28"/>
      <c r="C8" s="127"/>
      <c r="D8" s="128"/>
      <c r="E8" s="30">
        <f>$B$4</f>
        <v>0</v>
      </c>
      <c r="F8" s="38"/>
      <c r="G8" s="31" t="e">
        <f>VLOOKUP(F8,Cotation!$A$2:$B$8,2,FALSE)</f>
        <v>#N/A</v>
      </c>
      <c r="H8" s="39"/>
      <c r="I8" s="40" t="e">
        <f>VLOOKUP(H8,Cotation!$C$2:$D$8,2,FALSE)</f>
        <v>#N/A</v>
      </c>
      <c r="J8" s="32"/>
      <c r="K8" s="31" t="e">
        <f>VLOOKUP(J8,Cotation!$E$2:$F$8,2,FALSE)</f>
        <v>#N/A</v>
      </c>
      <c r="L8" s="33" t="e">
        <f t="shared" ref="L8:L32" si="0">E8*G8*I8*K8</f>
        <v>#N/A</v>
      </c>
      <c r="M8" s="85" t="e">
        <f>IF(L8&gt;=400,Cotation!$H$2,IF(L8&gt;=200,Cotation!$H$3,IF(L8&gt;=70,Cotation!$H$4,IF(L8&gt;=20,Cotation!$H$5,IF(L8&gt;=0,Cotation!$H$6)))))</f>
        <v>#N/A</v>
      </c>
      <c r="N8" s="91"/>
      <c r="O8" s="38"/>
      <c r="P8" s="56"/>
      <c r="Q8" s="16"/>
      <c r="R8" s="17"/>
      <c r="S8" s="4"/>
      <c r="T8" s="4"/>
      <c r="U8" s="4"/>
      <c r="V8" s="4"/>
      <c r="W8" s="4"/>
    </row>
    <row r="9" spans="1:23" ht="13.5" thickBot="1" x14ac:dyDescent="0.25">
      <c r="A9" s="137" t="s">
        <v>24</v>
      </c>
      <c r="B9" s="32"/>
      <c r="C9" s="127"/>
      <c r="D9" s="133"/>
      <c r="E9" s="30">
        <f t="shared" ref="E9:E32" si="1">$B$4</f>
        <v>0</v>
      </c>
      <c r="F9" s="38"/>
      <c r="G9" s="31" t="e">
        <f>VLOOKUP(F9,Cotation!$A$2:$B$8,2,FALSE)</f>
        <v>#N/A</v>
      </c>
      <c r="H9" s="39"/>
      <c r="I9" s="40" t="e">
        <f>VLOOKUP(H9,Cotation!$C$2:$D$8,2,FALSE)</f>
        <v>#N/A</v>
      </c>
      <c r="J9" s="38"/>
      <c r="K9" s="31" t="e">
        <f>VLOOKUP(J9,Cotation!$E$2:$F$8,2,FALSE)</f>
        <v>#N/A</v>
      </c>
      <c r="L9" s="33" t="e">
        <f t="shared" si="0"/>
        <v>#N/A</v>
      </c>
      <c r="M9" s="85" t="e">
        <f>IF(L9&gt;=400,Cotation!$H$2,IF(L9&gt;=200,Cotation!$H$3,IF(L9&gt;=70,Cotation!$H$4,IF(L9&gt;=20,Cotation!$H$5,IF(L9&gt;=0,Cotation!$H$6)))))</f>
        <v>#N/A</v>
      </c>
      <c r="N9" s="91"/>
      <c r="O9" s="38"/>
      <c r="P9" s="56"/>
      <c r="Q9" s="18"/>
      <c r="R9" s="17"/>
      <c r="S9" s="4"/>
      <c r="T9" s="4"/>
      <c r="U9" s="4"/>
      <c r="V9" s="4"/>
      <c r="W9" s="4"/>
    </row>
    <row r="10" spans="1:23" x14ac:dyDescent="0.2">
      <c r="A10" s="129" t="s">
        <v>92</v>
      </c>
      <c r="B10" s="32"/>
      <c r="C10" s="127"/>
      <c r="D10" s="133"/>
      <c r="E10" s="30">
        <f t="shared" si="1"/>
        <v>0</v>
      </c>
      <c r="F10" s="38"/>
      <c r="G10" s="31" t="e">
        <f>VLOOKUP(F10,Cotation!$A$2:$B$8,2,FALSE)</f>
        <v>#N/A</v>
      </c>
      <c r="H10" s="57"/>
      <c r="I10" s="40" t="e">
        <f>VLOOKUP(H10,Cotation!$C$2:$D$8,2,FALSE)</f>
        <v>#N/A</v>
      </c>
      <c r="J10" s="38"/>
      <c r="K10" s="31" t="e">
        <f>VLOOKUP(J10,Cotation!$E$2:$F$8,2,FALSE)</f>
        <v>#N/A</v>
      </c>
      <c r="L10" s="33" t="e">
        <f t="shared" si="0"/>
        <v>#N/A</v>
      </c>
      <c r="M10" s="85" t="e">
        <f>IF(L10&gt;=400,Cotation!$H$2,IF(L10&gt;=200,Cotation!$H$3,IF(L10&gt;=70,Cotation!$H$4,IF(L10&gt;=20,Cotation!$H$5,IF(L10&gt;=0,Cotation!$H$6)))))</f>
        <v>#N/A</v>
      </c>
      <c r="N10" s="75"/>
      <c r="O10" s="38"/>
      <c r="P10" s="56"/>
      <c r="Q10" s="4"/>
      <c r="R10" s="15"/>
      <c r="S10" s="4"/>
      <c r="T10" s="4"/>
      <c r="U10" s="4"/>
      <c r="V10" s="4"/>
      <c r="W10" s="4"/>
    </row>
    <row r="11" spans="1:23" ht="30" customHeight="1" thickBot="1" x14ac:dyDescent="0.25">
      <c r="A11" s="130" t="s">
        <v>55</v>
      </c>
      <c r="B11" s="47"/>
      <c r="C11" s="136"/>
      <c r="D11" s="134"/>
      <c r="E11" s="44">
        <f t="shared" si="1"/>
        <v>0</v>
      </c>
      <c r="F11" s="45"/>
      <c r="G11" s="46" t="e">
        <f>VLOOKUP(F11,Cotation!$A$2:$B$8,2,FALSE)</f>
        <v>#N/A</v>
      </c>
      <c r="H11" s="105"/>
      <c r="I11" s="106" t="e">
        <f>VLOOKUP(H11,Cotation!$C$2:$D$8,2,FALSE)</f>
        <v>#N/A</v>
      </c>
      <c r="J11" s="47"/>
      <c r="K11" s="46" t="e">
        <f>VLOOKUP(J11,Cotation!$E$2:$F$8,2,FALSE)</f>
        <v>#N/A</v>
      </c>
      <c r="L11" s="48" t="e">
        <f t="shared" si="0"/>
        <v>#N/A</v>
      </c>
      <c r="M11" s="107" t="e">
        <f>IF(L11&gt;=400,Cotation!$H$2,IF(L11&gt;=200,Cotation!$H$3,IF(L11&gt;=70,Cotation!$H$4,IF(L11&gt;=20,Cotation!$H$5,IF(L11&gt;=0,Cotation!$H$6)))))</f>
        <v>#N/A</v>
      </c>
      <c r="N11" s="90"/>
      <c r="O11" s="45"/>
      <c r="P11" s="53"/>
    </row>
    <row r="12" spans="1:23" ht="16.5" customHeight="1" thickBot="1" x14ac:dyDescent="0.25">
      <c r="A12" s="74" t="s">
        <v>59</v>
      </c>
      <c r="B12" s="58"/>
      <c r="C12" s="101"/>
      <c r="D12" s="102"/>
      <c r="E12" s="60">
        <f t="shared" si="1"/>
        <v>0</v>
      </c>
      <c r="F12" s="61"/>
      <c r="G12" s="62" t="e">
        <f>VLOOKUP(F12,Cotation!$A$2:$B$8,2,FALSE)</f>
        <v>#N/A</v>
      </c>
      <c r="H12" s="104"/>
      <c r="I12" s="64" t="e">
        <f>VLOOKUP(H12,Cotation!$C$2:$D$8,2,FALSE)</f>
        <v>#N/A</v>
      </c>
      <c r="J12" s="61"/>
      <c r="K12" s="62" t="e">
        <f>VLOOKUP(J12,Cotation!$E$2:$F$8,2,FALSE)</f>
        <v>#N/A</v>
      </c>
      <c r="L12" s="65" t="e">
        <f t="shared" si="0"/>
        <v>#N/A</v>
      </c>
      <c r="M12" s="88" t="e">
        <f>IF(L12&gt;=400,Cotation!$H$2,IF(L12&gt;=200,Cotation!$H$3,IF(L12&gt;=70,Cotation!$H$4,IF(L12&gt;=20,Cotation!$H$5,IF(L12&gt;=0,Cotation!$H$6)))))</f>
        <v>#N/A</v>
      </c>
      <c r="N12" s="103"/>
      <c r="O12" s="61"/>
      <c r="P12" s="93"/>
    </row>
    <row r="13" spans="1:23" ht="26.25" thickBot="1" x14ac:dyDescent="0.25">
      <c r="A13" s="74" t="s">
        <v>61</v>
      </c>
      <c r="B13" s="58"/>
      <c r="C13" s="101"/>
      <c r="D13" s="102"/>
      <c r="E13" s="60">
        <f t="shared" si="1"/>
        <v>0</v>
      </c>
      <c r="F13" s="61"/>
      <c r="G13" s="62" t="e">
        <f>VLOOKUP(F13,Cotation!$A$2:$B$8,2,FALSE)</f>
        <v>#N/A</v>
      </c>
      <c r="H13" s="63"/>
      <c r="I13" s="64" t="e">
        <f>VLOOKUP(H13,Cotation!$C$2:$D$8,2,FALSE)</f>
        <v>#N/A</v>
      </c>
      <c r="J13" s="61"/>
      <c r="K13" s="62" t="e">
        <f>VLOOKUP(J13,Cotation!$E$2:$F$8,2,FALSE)</f>
        <v>#N/A</v>
      </c>
      <c r="L13" s="65" t="e">
        <f t="shared" si="0"/>
        <v>#N/A</v>
      </c>
      <c r="M13" s="88" t="e">
        <f>IF(L13&gt;=400,Cotation!$H$2,IF(L13&gt;=200,Cotation!$H$3,IF(L13&gt;=70,Cotation!$H$4,IF(L13&gt;=20,Cotation!$H$5,IF(L13&gt;=0,Cotation!$H$6)))))</f>
        <v>#N/A</v>
      </c>
      <c r="N13" s="103"/>
      <c r="O13" s="61"/>
      <c r="P13" s="93"/>
    </row>
    <row r="14" spans="1:23" ht="13.5" thickBot="1" x14ac:dyDescent="0.25">
      <c r="A14" s="74" t="s">
        <v>64</v>
      </c>
      <c r="B14" s="58"/>
      <c r="C14" s="59"/>
      <c r="D14" s="102"/>
      <c r="E14" s="60">
        <f t="shared" si="1"/>
        <v>0</v>
      </c>
      <c r="F14" s="61"/>
      <c r="G14" s="62" t="e">
        <f>VLOOKUP(F14,Cotation!$A$2:$B$8,2,FALSE)</f>
        <v>#N/A</v>
      </c>
      <c r="H14" s="63"/>
      <c r="I14" s="64" t="e">
        <f>VLOOKUP(H14,Cotation!$C$2:$D$8,2,FALSE)</f>
        <v>#N/A</v>
      </c>
      <c r="J14" s="61"/>
      <c r="K14" s="62" t="e">
        <f>VLOOKUP(J14,Cotation!$E$2:$F$8,2,FALSE)</f>
        <v>#N/A</v>
      </c>
      <c r="L14" s="65" t="e">
        <f t="shared" si="0"/>
        <v>#N/A</v>
      </c>
      <c r="M14" s="88" t="e">
        <f>IF(L14&gt;=400,Cotation!$H$2,IF(L14&gt;=200,Cotation!$H$3,IF(L14&gt;=70,Cotation!$H$4,IF(L14&gt;=20,Cotation!$H$5,IF(L14&gt;=0,Cotation!$H$6)))))</f>
        <v>#N/A</v>
      </c>
      <c r="N14" s="92"/>
      <c r="O14" s="61"/>
      <c r="P14" s="93"/>
    </row>
    <row r="15" spans="1:23" ht="13.5" thickBot="1" x14ac:dyDescent="0.25">
      <c r="A15" s="130" t="s">
        <v>63</v>
      </c>
      <c r="B15" s="47"/>
      <c r="C15" s="132"/>
      <c r="D15" s="134"/>
      <c r="E15" s="44">
        <f t="shared" si="1"/>
        <v>0</v>
      </c>
      <c r="F15" s="45"/>
      <c r="G15" s="46" t="e">
        <f>VLOOKUP(F15,Cotation!$A$2:$B$8,2,FALSE)</f>
        <v>#N/A</v>
      </c>
      <c r="H15" s="108"/>
      <c r="I15" s="106" t="e">
        <f>VLOOKUP(H15,Cotation!$C$2:$D$8,2,FALSE)</f>
        <v>#N/A</v>
      </c>
      <c r="J15" s="45"/>
      <c r="K15" s="46" t="e">
        <f>VLOOKUP(J15,Cotation!$E$2:$F$8,2,FALSE)</f>
        <v>#N/A</v>
      </c>
      <c r="L15" s="48" t="e">
        <f t="shared" si="0"/>
        <v>#N/A</v>
      </c>
      <c r="M15" s="107" t="e">
        <f>IF(L15&gt;=400,Cotation!$H$2,IF(L15&gt;=200,Cotation!$H$3,IF(L15&gt;=70,Cotation!$H$4,IF(L15&gt;=20,Cotation!$H$5,IF(L15&gt;=0,Cotation!$H$6)))))</f>
        <v>#N/A</v>
      </c>
      <c r="N15" s="90"/>
      <c r="O15" s="45"/>
      <c r="P15" s="53"/>
    </row>
    <row r="16" spans="1:23" ht="13.5" thickBot="1" x14ac:dyDescent="0.25">
      <c r="A16" s="74" t="s">
        <v>68</v>
      </c>
      <c r="B16" s="58"/>
      <c r="C16" s="101"/>
      <c r="D16" s="102"/>
      <c r="E16" s="60">
        <f t="shared" si="1"/>
        <v>0</v>
      </c>
      <c r="F16" s="61"/>
      <c r="G16" s="62" t="e">
        <f>VLOOKUP(F16,Cotation!$A$2:$B$8,2,FALSE)</f>
        <v>#N/A</v>
      </c>
      <c r="H16" s="63"/>
      <c r="I16" s="64" t="e">
        <f>VLOOKUP(H16,Cotation!$C$2:$D$8,2,FALSE)</f>
        <v>#N/A</v>
      </c>
      <c r="J16" s="61"/>
      <c r="K16" s="62" t="e">
        <f>VLOOKUP(J16,Cotation!$E$2:$F$8,2,FALSE)</f>
        <v>#N/A</v>
      </c>
      <c r="L16" s="65" t="e">
        <f t="shared" si="0"/>
        <v>#N/A</v>
      </c>
      <c r="M16" s="88" t="e">
        <f>IF(L16&gt;=400,Cotation!$H$2,IF(L16&gt;=200,Cotation!$H$3,IF(L16&gt;=70,Cotation!$H$4,IF(L16&gt;=20,Cotation!$H$5,IF(L16&gt;=0,Cotation!$H$6)))))</f>
        <v>#N/A</v>
      </c>
      <c r="N16" s="92"/>
      <c r="O16" s="61"/>
      <c r="P16" s="93"/>
    </row>
    <row r="17" spans="1:16" ht="25.5" x14ac:dyDescent="0.2">
      <c r="A17" s="129" t="s">
        <v>71</v>
      </c>
      <c r="B17" s="32"/>
      <c r="C17" s="127"/>
      <c r="D17" s="133"/>
      <c r="E17" s="30">
        <f t="shared" si="1"/>
        <v>0</v>
      </c>
      <c r="F17" s="38"/>
      <c r="G17" s="31" t="e">
        <f>VLOOKUP(F17,Cotation!$A$2:$B$8,2,FALSE)</f>
        <v>#N/A</v>
      </c>
      <c r="H17" s="39"/>
      <c r="I17" s="40" t="e">
        <f>VLOOKUP(H17,Cotation!$C$2:$D$8,2,FALSE)</f>
        <v>#N/A</v>
      </c>
      <c r="J17" s="38"/>
      <c r="K17" s="31" t="e">
        <f>VLOOKUP(J17,Cotation!$E$2:$F$8,2,FALSE)</f>
        <v>#N/A</v>
      </c>
      <c r="L17" s="33" t="e">
        <f t="shared" si="0"/>
        <v>#N/A</v>
      </c>
      <c r="M17" s="85" t="e">
        <f>IF(L17&gt;=400,Cotation!$H$2,IF(L17&gt;=200,Cotation!$H$3,IF(L17&gt;=70,Cotation!$H$4,IF(L17&gt;=20,Cotation!$H$5,IF(L17&gt;=0,Cotation!$H$6)))))</f>
        <v>#N/A</v>
      </c>
      <c r="N17" s="91"/>
      <c r="O17" s="38"/>
      <c r="P17" s="56"/>
    </row>
    <row r="18" spans="1:16" ht="13.5" thickBot="1" x14ac:dyDescent="0.25">
      <c r="A18" s="131" t="s">
        <v>27</v>
      </c>
      <c r="B18" s="69"/>
      <c r="C18" s="97"/>
      <c r="D18" s="97"/>
      <c r="E18" s="80">
        <f t="shared" si="1"/>
        <v>0</v>
      </c>
      <c r="F18" s="70"/>
      <c r="G18" s="71" t="e">
        <f>VLOOKUP(F18,Cotation!$A$2:$B$8,2,FALSE)</f>
        <v>#N/A</v>
      </c>
      <c r="H18" s="98"/>
      <c r="I18" s="99" t="e">
        <f>VLOOKUP(H18,Cotation!$C$2:$D$8,2,FALSE)</f>
        <v>#N/A</v>
      </c>
      <c r="J18" s="70"/>
      <c r="K18" s="71" t="e">
        <f>VLOOKUP(J18,Cotation!$E$2:$F$8,2,FALSE)</f>
        <v>#N/A</v>
      </c>
      <c r="L18" s="72" t="e">
        <f t="shared" si="0"/>
        <v>#N/A</v>
      </c>
      <c r="M18" s="100" t="e">
        <f>IF(L18&gt;=400,Cotation!$H$2,IF(L18&gt;=200,Cotation!$H$3,IF(L18&gt;=70,Cotation!$H$4,IF(L18&gt;=20,Cotation!$H$5,IF(L18&gt;=0,Cotation!$H$6)))))</f>
        <v>#N/A</v>
      </c>
      <c r="N18" s="94"/>
      <c r="O18" s="77"/>
      <c r="P18" s="95"/>
    </row>
    <row r="19" spans="1:16" ht="13.5" thickBot="1" x14ac:dyDescent="0.25">
      <c r="A19" s="129" t="s">
        <v>28</v>
      </c>
      <c r="B19" s="32"/>
      <c r="C19" s="127"/>
      <c r="D19" s="133"/>
      <c r="E19" s="30">
        <f t="shared" si="1"/>
        <v>0</v>
      </c>
      <c r="F19" s="38"/>
      <c r="G19" s="31" t="e">
        <f>VLOOKUP(F19,Cotation!$A$2:$B$8,2,FALSE)</f>
        <v>#N/A</v>
      </c>
      <c r="H19" s="39"/>
      <c r="I19" s="40" t="e">
        <f>VLOOKUP(H19,Cotation!$C$2:$D$8,2,FALSE)</f>
        <v>#N/A</v>
      </c>
      <c r="J19" s="38"/>
      <c r="K19" s="31" t="e">
        <f>VLOOKUP(J19,Cotation!$E$2:$F$8,2,FALSE)</f>
        <v>#N/A</v>
      </c>
      <c r="L19" s="33" t="e">
        <f t="shared" si="0"/>
        <v>#N/A</v>
      </c>
      <c r="M19" s="85" t="e">
        <f>IF(L19&gt;=400,Cotation!$H$2,IF(L19&gt;=200,Cotation!$H$3,IF(L19&gt;=70,Cotation!$H$4,IF(L19&gt;=20,Cotation!$H$5,IF(L19&gt;=0,Cotation!$H$6)))))</f>
        <v>#N/A</v>
      </c>
      <c r="N19" s="75"/>
      <c r="O19" s="38"/>
      <c r="P19" s="56"/>
    </row>
    <row r="20" spans="1:16" ht="13.5" thickBot="1" x14ac:dyDescent="0.25">
      <c r="A20" s="74" t="s">
        <v>78</v>
      </c>
      <c r="B20" s="58"/>
      <c r="C20" s="59"/>
      <c r="D20" s="59"/>
      <c r="E20" s="60">
        <f t="shared" si="1"/>
        <v>0</v>
      </c>
      <c r="F20" s="61"/>
      <c r="G20" s="62" t="e">
        <f>VLOOKUP(F20,Cotation!$A$2:$B$8,2,FALSE)</f>
        <v>#N/A</v>
      </c>
      <c r="H20" s="63"/>
      <c r="I20" s="64" t="e">
        <f>VLOOKUP(H20,Cotation!$C$2:$D$8,2,FALSE)</f>
        <v>#N/A</v>
      </c>
      <c r="J20" s="61"/>
      <c r="K20" s="62" t="e">
        <f>VLOOKUP(J20,Cotation!$E$2:$F$8,2,FALSE)</f>
        <v>#N/A</v>
      </c>
      <c r="L20" s="65" t="e">
        <f t="shared" si="0"/>
        <v>#N/A</v>
      </c>
      <c r="M20" s="88" t="e">
        <f>IF(L20&gt;=400,Cotation!$H$2,IF(L20&gt;=200,Cotation!$H$3,IF(L20&gt;=70,Cotation!$H$4,IF(L20&gt;=20,Cotation!$H$5,IF(L20&gt;=0,Cotation!$H$6)))))</f>
        <v>#N/A</v>
      </c>
      <c r="N20" s="92"/>
      <c r="O20" s="61"/>
      <c r="P20" s="93"/>
    </row>
    <row r="21" spans="1:16" ht="13.5" thickBot="1" x14ac:dyDescent="0.25">
      <c r="A21" s="129" t="s">
        <v>81</v>
      </c>
      <c r="B21" s="54"/>
      <c r="C21" s="127"/>
      <c r="D21" s="133"/>
      <c r="E21" s="30">
        <f t="shared" si="1"/>
        <v>0</v>
      </c>
      <c r="F21" s="38"/>
      <c r="G21" s="31" t="e">
        <f>VLOOKUP(F21,Cotation!$A$2:$B$8,2,FALSE)</f>
        <v>#N/A</v>
      </c>
      <c r="H21" s="39"/>
      <c r="I21" s="40" t="e">
        <f>VLOOKUP(H21,Cotation!$C$2:$D$8,2,FALSE)</f>
        <v>#N/A</v>
      </c>
      <c r="J21" s="38"/>
      <c r="K21" s="31" t="e">
        <f>VLOOKUP(J21,Cotation!$E$2:$F$8,2,FALSE)</f>
        <v>#N/A</v>
      </c>
      <c r="L21" s="33" t="e">
        <f t="shared" si="0"/>
        <v>#N/A</v>
      </c>
      <c r="M21" s="85" t="e">
        <f>IF(L21&gt;=400,Cotation!$H$2,IF(L21&gt;=200,Cotation!$H$3,IF(L21&gt;=70,Cotation!$H$4,IF(L21&gt;=20,Cotation!$H$5,IF(L21&gt;=0,Cotation!$H$6)))))</f>
        <v>#N/A</v>
      </c>
      <c r="N21" s="91"/>
      <c r="O21" s="38"/>
      <c r="P21" s="56"/>
    </row>
    <row r="22" spans="1:16" ht="13.5" thickBot="1" x14ac:dyDescent="0.25">
      <c r="A22" s="129" t="s">
        <v>29</v>
      </c>
      <c r="B22" s="115"/>
      <c r="C22" s="135"/>
      <c r="D22" s="116"/>
      <c r="E22" s="117">
        <f t="shared" si="1"/>
        <v>0</v>
      </c>
      <c r="F22" s="118"/>
      <c r="G22" s="119" t="e">
        <f>VLOOKUP(F22,Cotation!$A$2:$B$8,2,FALSE)</f>
        <v>#N/A</v>
      </c>
      <c r="H22" s="120"/>
      <c r="I22" s="121" t="e">
        <f>VLOOKUP(H22,Cotation!$C$2:$D$8,2,FALSE)</f>
        <v>#N/A</v>
      </c>
      <c r="J22" s="118"/>
      <c r="K22" s="119" t="e">
        <f>VLOOKUP(J22,Cotation!$E$2:$F$8,2,FALSE)</f>
        <v>#N/A</v>
      </c>
      <c r="L22" s="122" t="e">
        <f t="shared" si="0"/>
        <v>#N/A</v>
      </c>
      <c r="M22" s="123" t="e">
        <f>IF(L22&gt;=400,Cotation!$H$2,IF(L22&gt;=200,Cotation!$H$3,IF(L22&gt;=70,Cotation!$H$4,IF(L22&gt;=20,Cotation!$H$5,IF(L22&gt;=0,Cotation!$H$6)))))</f>
        <v>#N/A</v>
      </c>
      <c r="N22" s="124"/>
      <c r="O22" s="118"/>
      <c r="P22" s="125"/>
    </row>
    <row r="23" spans="1:16" ht="13.5" thickBot="1" x14ac:dyDescent="0.25">
      <c r="A23" s="74" t="s">
        <v>30</v>
      </c>
      <c r="B23" s="58"/>
      <c r="C23" s="59"/>
      <c r="D23" s="59"/>
      <c r="E23" s="60">
        <f t="shared" si="1"/>
        <v>0</v>
      </c>
      <c r="F23" s="61"/>
      <c r="G23" s="62" t="e">
        <f>VLOOKUP(F23,Cotation!$A$2:$B$8,2,FALSE)</f>
        <v>#N/A</v>
      </c>
      <c r="H23" s="63"/>
      <c r="I23" s="64" t="e">
        <f>VLOOKUP(H23,Cotation!$C$2:$D$8,2,FALSE)</f>
        <v>#N/A</v>
      </c>
      <c r="J23" s="61"/>
      <c r="K23" s="62" t="e">
        <f>VLOOKUP(J23,Cotation!$E$2:$F$8,2,FALSE)</f>
        <v>#N/A</v>
      </c>
      <c r="L23" s="65" t="e">
        <f t="shared" si="0"/>
        <v>#N/A</v>
      </c>
      <c r="M23" s="88" t="e">
        <f>IF(L23&gt;=400,Cotation!$H$2,IF(L23&gt;=200,Cotation!$H$3,IF(L23&gt;=70,Cotation!$H$4,IF(L23&gt;=20,Cotation!$H$5,IF(L23&gt;=0,Cotation!$H$6)))))</f>
        <v>#N/A</v>
      </c>
      <c r="N23" s="92"/>
      <c r="O23" s="61"/>
      <c r="P23" s="93"/>
    </row>
    <row r="24" spans="1:16" ht="25.5" x14ac:dyDescent="0.2">
      <c r="A24" s="126" t="s">
        <v>25</v>
      </c>
      <c r="B24" s="32"/>
      <c r="C24" s="127"/>
      <c r="D24" s="128"/>
      <c r="E24" s="30">
        <f t="shared" si="1"/>
        <v>0</v>
      </c>
      <c r="F24" s="38"/>
      <c r="G24" s="31" t="e">
        <f>VLOOKUP(F24,Cotation!$A$2:$B$8,2,FALSE)</f>
        <v>#N/A</v>
      </c>
      <c r="H24" s="57"/>
      <c r="I24" s="40" t="e">
        <f>VLOOKUP(H24,Cotation!$C$2:$D$8,2,FALSE)</f>
        <v>#N/A</v>
      </c>
      <c r="J24" s="38"/>
      <c r="K24" s="31" t="e">
        <f>VLOOKUP(J24,Cotation!$E$2:$F$8,2,FALSE)</f>
        <v>#N/A</v>
      </c>
      <c r="L24" s="33" t="e">
        <f t="shared" si="0"/>
        <v>#N/A</v>
      </c>
      <c r="M24" s="85" t="e">
        <f>IF(L24&gt;=400,Cotation!$H$2,IF(L24&gt;=200,Cotation!$H$3,IF(L24&gt;=70,Cotation!$H$4,IF(L24&gt;=20,Cotation!$H$5,IF(L24&gt;=0,Cotation!$H$6)))))</f>
        <v>#N/A</v>
      </c>
      <c r="N24" s="91"/>
      <c r="O24" s="38"/>
      <c r="P24" s="56"/>
    </row>
    <row r="25" spans="1:16" x14ac:dyDescent="0.2">
      <c r="A25" s="55"/>
      <c r="B25" s="47"/>
      <c r="C25" s="52"/>
      <c r="D25" s="52"/>
      <c r="E25" s="44">
        <f t="shared" si="1"/>
        <v>0</v>
      </c>
      <c r="F25" s="45"/>
      <c r="G25" s="46" t="e">
        <f>VLOOKUP(F25,Cotation!$A$2:$B$8,2,FALSE)</f>
        <v>#N/A</v>
      </c>
      <c r="H25" s="45"/>
      <c r="I25" s="46" t="e">
        <f>VLOOKUP(H25,Cotation!$C$2:$D$8,2,FALSE)</f>
        <v>#N/A</v>
      </c>
      <c r="J25" s="45"/>
      <c r="K25" s="46" t="e">
        <f>VLOOKUP(J25,Cotation!$E$2:$F$8,2,FALSE)</f>
        <v>#N/A</v>
      </c>
      <c r="L25" s="48" t="e">
        <f t="shared" si="0"/>
        <v>#N/A</v>
      </c>
      <c r="M25" s="89" t="e">
        <f>IF(L25&gt;=400,Cotation!$H$2,IF(L25&gt;=200,Cotation!$H$3,IF(L25&gt;=70,Cotation!$H$4,IF(L25&gt;=20,Cotation!$H$5,IF(L25&gt;=0,Cotation!$H$6)))))</f>
        <v>#N/A</v>
      </c>
      <c r="N25" s="90"/>
      <c r="O25" s="45"/>
      <c r="P25" s="53"/>
    </row>
    <row r="26" spans="1:16" x14ac:dyDescent="0.2">
      <c r="A26" s="24"/>
      <c r="B26" s="20"/>
      <c r="C26" s="49"/>
      <c r="D26" s="49"/>
      <c r="E26" s="34">
        <f t="shared" si="1"/>
        <v>0</v>
      </c>
      <c r="F26" s="21"/>
      <c r="G26" s="22" t="e">
        <f>VLOOKUP(F26,Cotation!$A$2:$B$8,2,FALSE)</f>
        <v>#N/A</v>
      </c>
      <c r="H26" s="21"/>
      <c r="I26" s="22" t="e">
        <f>VLOOKUP(H26,Cotation!$C$2:$D$8,2,FALSE)</f>
        <v>#N/A</v>
      </c>
      <c r="J26" s="21"/>
      <c r="K26" s="22" t="e">
        <f>VLOOKUP(J26,Cotation!$E$2:$F$8,2,FALSE)</f>
        <v>#N/A</v>
      </c>
      <c r="L26" s="23" t="e">
        <f t="shared" si="0"/>
        <v>#N/A</v>
      </c>
      <c r="M26" s="86" t="e">
        <f>IF(L26&gt;=400,Cotation!$H$2,IF(L26&gt;=200,Cotation!$H$3,IF(L26&gt;=70,Cotation!$H$4,IF(L26&gt;=20,Cotation!$H$5,IF(L26&gt;=0,Cotation!$H$6)))))</f>
        <v>#N/A</v>
      </c>
      <c r="N26" s="26"/>
      <c r="O26" s="21"/>
      <c r="P26" s="25"/>
    </row>
    <row r="27" spans="1:16" x14ac:dyDescent="0.2">
      <c r="A27" s="24"/>
      <c r="B27" s="20"/>
      <c r="C27" s="49"/>
      <c r="D27" s="50"/>
      <c r="E27" s="34">
        <f t="shared" si="1"/>
        <v>0</v>
      </c>
      <c r="F27" s="21"/>
      <c r="G27" s="22" t="e">
        <f>VLOOKUP(F27,Cotation!$A$2:$B$8,2,FALSE)</f>
        <v>#N/A</v>
      </c>
      <c r="H27" s="21"/>
      <c r="I27" s="22" t="e">
        <f>VLOOKUP(H27,Cotation!$C$2:$D$8,2,FALSE)</f>
        <v>#N/A</v>
      </c>
      <c r="J27" s="21"/>
      <c r="K27" s="22" t="e">
        <f>VLOOKUP(J27,Cotation!$E$2:$F$8,2,FALSE)</f>
        <v>#N/A</v>
      </c>
      <c r="L27" s="23" t="e">
        <f t="shared" si="0"/>
        <v>#N/A</v>
      </c>
      <c r="M27" s="86" t="e">
        <f>IF(L27&gt;=400,Cotation!$H$2,IF(L27&gt;=200,Cotation!$H$3,IF(L27&gt;=70,Cotation!$H$4,IF(L27&gt;=20,Cotation!$H$5,IF(L27&gt;=0,Cotation!$H$6)))))</f>
        <v>#N/A</v>
      </c>
      <c r="N27" s="26"/>
      <c r="O27" s="21"/>
      <c r="P27" s="25"/>
    </row>
    <row r="28" spans="1:16" x14ac:dyDescent="0.2">
      <c r="A28" s="24"/>
      <c r="B28" s="21"/>
      <c r="C28" s="50"/>
      <c r="D28" s="50"/>
      <c r="E28" s="34">
        <f t="shared" si="1"/>
        <v>0</v>
      </c>
      <c r="F28" s="21"/>
      <c r="G28" s="22" t="e">
        <f>VLOOKUP(F28,Cotation!$A$2:$B$8,2,FALSE)</f>
        <v>#N/A</v>
      </c>
      <c r="H28" s="21"/>
      <c r="I28" s="22" t="e">
        <f>VLOOKUP(H28,Cotation!$C$2:$D$8,2,FALSE)</f>
        <v>#N/A</v>
      </c>
      <c r="J28" s="21"/>
      <c r="K28" s="22" t="e">
        <f>VLOOKUP(J28,Cotation!$E$2:$F$8,2,FALSE)</f>
        <v>#N/A</v>
      </c>
      <c r="L28" s="23" t="e">
        <f t="shared" si="0"/>
        <v>#N/A</v>
      </c>
      <c r="M28" s="86" t="e">
        <f>IF(L28&gt;=400,Cotation!$H$2,IF(L28&gt;=200,Cotation!$H$3,IF(L28&gt;=70,Cotation!$H$4,IF(L28&gt;=20,Cotation!$H$5,IF(L28&gt;=0,Cotation!$H$6)))))</f>
        <v>#N/A</v>
      </c>
      <c r="N28" s="26"/>
      <c r="O28" s="21"/>
      <c r="P28" s="25"/>
    </row>
    <row r="29" spans="1:16" x14ac:dyDescent="0.2">
      <c r="A29" s="26"/>
      <c r="B29" s="21"/>
      <c r="C29" s="50"/>
      <c r="D29" s="50"/>
      <c r="E29" s="34">
        <f t="shared" si="1"/>
        <v>0</v>
      </c>
      <c r="F29" s="21"/>
      <c r="G29" s="22" t="e">
        <f>VLOOKUP(F29,Cotation!$A$2:$B$8,2,FALSE)</f>
        <v>#N/A</v>
      </c>
      <c r="H29" s="21"/>
      <c r="I29" s="22" t="e">
        <f>VLOOKUP(H29,Cotation!$C$2:$D$8,2,FALSE)</f>
        <v>#N/A</v>
      </c>
      <c r="J29" s="21"/>
      <c r="K29" s="22" t="e">
        <f>VLOOKUP(J29,Cotation!$E$2:$F$8,2,FALSE)</f>
        <v>#N/A</v>
      </c>
      <c r="L29" s="23" t="e">
        <f t="shared" si="0"/>
        <v>#N/A</v>
      </c>
      <c r="M29" s="86" t="e">
        <f>IF(L29&gt;=400,Cotation!$H$2,IF(L29&gt;=200,Cotation!$H$3,IF(L29&gt;=70,Cotation!$H$4,IF(L29&gt;=20,Cotation!$H$5,IF(L29&gt;=0,Cotation!$H$6)))))</f>
        <v>#N/A</v>
      </c>
      <c r="N29" s="26"/>
      <c r="O29" s="21"/>
      <c r="P29" s="25"/>
    </row>
    <row r="30" spans="1:16" x14ac:dyDescent="0.2">
      <c r="A30" s="26"/>
      <c r="B30" s="21"/>
      <c r="C30" s="50"/>
      <c r="D30" s="50"/>
      <c r="E30" s="34">
        <f t="shared" si="1"/>
        <v>0</v>
      </c>
      <c r="F30" s="21"/>
      <c r="G30" s="22" t="e">
        <f>VLOOKUP(F30,Cotation!$A$2:$B$8,2,FALSE)</f>
        <v>#N/A</v>
      </c>
      <c r="H30" s="21"/>
      <c r="I30" s="22" t="e">
        <f>VLOOKUP(H30,Cotation!$C$2:$D$8,2,FALSE)</f>
        <v>#N/A</v>
      </c>
      <c r="J30" s="21"/>
      <c r="K30" s="22" t="e">
        <f>VLOOKUP(J30,Cotation!$E$2:$F$8,2,FALSE)</f>
        <v>#N/A</v>
      </c>
      <c r="L30" s="23" t="e">
        <f t="shared" si="0"/>
        <v>#N/A</v>
      </c>
      <c r="M30" s="86" t="e">
        <f>IF(L30&gt;=400,Cotation!$H$2,IF(L30&gt;=200,Cotation!$H$3,IF(L30&gt;=70,Cotation!$H$4,IF(L30&gt;=20,Cotation!$H$5,IF(L30&gt;=0,Cotation!$H$6)))))</f>
        <v>#N/A</v>
      </c>
      <c r="N30" s="26"/>
      <c r="O30" s="21"/>
      <c r="P30" s="25"/>
    </row>
    <row r="31" spans="1:16" x14ac:dyDescent="0.2">
      <c r="A31" s="26"/>
      <c r="B31" s="21"/>
      <c r="C31" s="50"/>
      <c r="D31" s="50"/>
      <c r="E31" s="34">
        <f t="shared" si="1"/>
        <v>0</v>
      </c>
      <c r="F31" s="21"/>
      <c r="G31" s="22" t="e">
        <f>VLOOKUP(F31,Cotation!$A$2:$B$8,2,FALSE)</f>
        <v>#N/A</v>
      </c>
      <c r="H31" s="21"/>
      <c r="I31" s="22" t="e">
        <f>VLOOKUP(H31,Cotation!$C$2:$D$8,2,FALSE)</f>
        <v>#N/A</v>
      </c>
      <c r="J31" s="21"/>
      <c r="K31" s="22" t="e">
        <f>VLOOKUP(J31,Cotation!$E$2:$F$8,2,FALSE)</f>
        <v>#N/A</v>
      </c>
      <c r="L31" s="23" t="e">
        <f t="shared" si="0"/>
        <v>#N/A</v>
      </c>
      <c r="M31" s="86" t="e">
        <f>IF(L31&gt;=400,Cotation!$H$2,IF(L31&gt;=200,Cotation!$H$3,IF(L31&gt;=70,Cotation!$H$4,IF(L31&gt;=20,Cotation!$H$5,IF(L31&gt;=0,Cotation!$H$6)))))</f>
        <v>#N/A</v>
      </c>
      <c r="N31" s="26"/>
      <c r="O31" s="21"/>
      <c r="P31" s="25"/>
    </row>
    <row r="32" spans="1:16" ht="13.5" thickBot="1" x14ac:dyDescent="0.25">
      <c r="A32" s="27"/>
      <c r="B32" s="28"/>
      <c r="C32" s="51"/>
      <c r="D32" s="51"/>
      <c r="E32" s="35">
        <f t="shared" si="1"/>
        <v>0</v>
      </c>
      <c r="F32" s="28"/>
      <c r="G32" s="36" t="e">
        <f>VLOOKUP(F32,Cotation!$A$2:$B$8,2,FALSE)</f>
        <v>#N/A</v>
      </c>
      <c r="H32" s="28"/>
      <c r="I32" s="36" t="e">
        <f>VLOOKUP(H32,Cotation!$C$2:$D$8,2,FALSE)</f>
        <v>#N/A</v>
      </c>
      <c r="J32" s="28"/>
      <c r="K32" s="36" t="e">
        <f>VLOOKUP(J32,Cotation!$E$2:$F$8,2,FALSE)</f>
        <v>#N/A</v>
      </c>
      <c r="L32" s="37" t="e">
        <f t="shared" si="0"/>
        <v>#N/A</v>
      </c>
      <c r="M32" s="87" t="e">
        <f>IF(L32&gt;=400,Cotation!$H$2,IF(L32&gt;=200,Cotation!$H$3,IF(L32&gt;=70,Cotation!$H$4,IF(L32&gt;=20,Cotation!$H$5,IF(L32&gt;=0,Cotation!$H$6)))))</f>
        <v>#N/A</v>
      </c>
      <c r="N32" s="27"/>
      <c r="O32" s="28"/>
      <c r="P32" s="29"/>
    </row>
    <row r="40" spans="14:18" x14ac:dyDescent="0.2">
      <c r="N40" s="8"/>
      <c r="O40" s="5"/>
    </row>
    <row r="41" spans="14:18" x14ac:dyDescent="0.2">
      <c r="N41" s="8"/>
      <c r="O41" s="5"/>
    </row>
    <row r="42" spans="14:18" x14ac:dyDescent="0.2">
      <c r="N42" s="8"/>
      <c r="O42" s="5"/>
    </row>
    <row r="43" spans="14:18" x14ac:dyDescent="0.2">
      <c r="N43" s="8"/>
      <c r="O43" s="14"/>
      <c r="R43" s="4"/>
    </row>
    <row r="44" spans="14:18" x14ac:dyDescent="0.2">
      <c r="N44" s="8"/>
      <c r="O44" s="14"/>
      <c r="R44" s="4"/>
    </row>
    <row r="45" spans="14:18" x14ac:dyDescent="0.2">
      <c r="N45" s="8"/>
      <c r="O45" s="14"/>
      <c r="R45" s="4"/>
    </row>
    <row r="46" spans="14:18" x14ac:dyDescent="0.2">
      <c r="N46" s="8"/>
      <c r="O46" s="14"/>
    </row>
  </sheetData>
  <mergeCells count="8">
    <mergeCell ref="A1:P1"/>
    <mergeCell ref="A6:A7"/>
    <mergeCell ref="B6:B7"/>
    <mergeCell ref="C6:C7"/>
    <mergeCell ref="D6:D7"/>
    <mergeCell ref="E6:M6"/>
    <mergeCell ref="N6:P6"/>
    <mergeCell ref="L7:M7"/>
  </mergeCells>
  <conditionalFormatting sqref="M23:M32 M8:M21">
    <cfRule type="containsText" dxfId="19" priority="11" stopIfTrue="1" operator="containsText" text="Trivial">
      <formula>NOT(ISERROR(SEARCH("Trivial",M8)))</formula>
    </cfRule>
    <cfRule type="containsText" dxfId="18" priority="12" stopIfTrue="1" operator="containsText" text="&quot;Tolérable&quot;">
      <formula>NOT(ISERROR(SEARCH("""Tolérable""",M8)))</formula>
    </cfRule>
    <cfRule type="containsText" dxfId="17" priority="13" stopIfTrue="1" operator="containsText" text="Modéré">
      <formula>NOT(ISERROR(SEARCH("Modéré",M8)))</formula>
    </cfRule>
    <cfRule type="containsText" dxfId="16" priority="14" stopIfTrue="1" operator="containsText" text="Substantiel">
      <formula>NOT(ISERROR(SEARCH("Substantiel",M8)))</formula>
    </cfRule>
    <cfRule type="containsText" dxfId="15" priority="15" stopIfTrue="1" operator="containsText" text="Intolérable">
      <formula>NOT(ISERROR(SEARCH("Intolérable",M8)))</formula>
    </cfRule>
  </conditionalFormatting>
  <conditionalFormatting sqref="M22">
    <cfRule type="containsText" dxfId="14" priority="6" stopIfTrue="1" operator="containsText" text="Trivial">
      <formula>NOT(ISERROR(SEARCH("Trivial",M22)))</formula>
    </cfRule>
    <cfRule type="containsText" dxfId="13" priority="7" stopIfTrue="1" operator="containsText" text="&quot;Tolérable&quot;">
      <formula>NOT(ISERROR(SEARCH("""Tolérable""",M22)))</formula>
    </cfRule>
    <cfRule type="containsText" dxfId="12" priority="8" stopIfTrue="1" operator="containsText" text="Modéré">
      <formula>NOT(ISERROR(SEARCH("Modéré",M22)))</formula>
    </cfRule>
    <cfRule type="containsText" dxfId="11" priority="9" stopIfTrue="1" operator="containsText" text="Substantiel">
      <formula>NOT(ISERROR(SEARCH("Substantiel",M22)))</formula>
    </cfRule>
    <cfRule type="containsText" dxfId="10" priority="10" stopIfTrue="1" operator="containsText" text="Intolérable">
      <formula>NOT(ISERROR(SEARCH("Intolérable",M22)))</formula>
    </cfRule>
  </conditionalFormatting>
  <pageMargins left="0.59055118110236227" right="0.47244094488188981" top="0.70866141732283472" bottom="0.6692913385826772" header="0.51181102362204722" footer="0.51181102362204722"/>
  <pageSetup paperSize="9" scale="45" fitToHeight="0" orientation="landscape" r:id="rId1"/>
  <headerFooter alignWithMargins="0">
    <oddHeader>&amp;L&amp;"Arial,Italique"&amp;8EvRP - NOM ENTREPRISE&amp;R&amp;"Arial,Italique"&amp;8&amp;P/&amp;N</oddHeader>
  </headerFooter>
  <rowBreaks count="1" manualBreakCount="1">
    <brk id="16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6656611-9E26-46C1-B5DB-B4FFA1840BE4}">
          <x14:formula1>
            <xm:f>Cotation!$E$2:$E$8</xm:f>
          </x14:formula1>
          <xm:sqref>J8:J32</xm:sqref>
        </x14:dataValidation>
        <x14:dataValidation type="list" allowBlank="1" showInputMessage="1" showErrorMessage="1" xr:uid="{2002E457-9085-4D72-8D86-9338485CEAFE}">
          <x14:formula1>
            <xm:f>Cotation!$C$2:$C$8</xm:f>
          </x14:formula1>
          <xm:sqref>H8:H32</xm:sqref>
        </x14:dataValidation>
        <x14:dataValidation type="list" allowBlank="1" showInputMessage="1" showErrorMessage="1" xr:uid="{A6B07716-60A4-4468-A8DF-B36BFF288206}">
          <x14:formula1>
            <xm:f>Cotation!$A$2:$A$7</xm:f>
          </x14:formula1>
          <xm:sqref>F8:F32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2311C-CD86-4CC1-BFDE-89053B552606}">
  <sheetPr>
    <pageSetUpPr fitToPage="1"/>
  </sheetPr>
  <dimension ref="A1:W46"/>
  <sheetViews>
    <sheetView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8" sqref="F8"/>
    </sheetView>
  </sheetViews>
  <sheetFormatPr baseColWidth="10" defaultRowHeight="12.75" x14ac:dyDescent="0.2"/>
  <cols>
    <col min="1" max="1" width="21.85546875" style="1" customWidth="1"/>
    <col min="2" max="3" width="32.7109375" style="1" customWidth="1"/>
    <col min="4" max="4" width="38.42578125" style="1" customWidth="1"/>
    <col min="5" max="5" width="5.28515625" style="5" customWidth="1"/>
    <col min="6" max="6" width="23" style="1" customWidth="1"/>
    <col min="7" max="7" width="6.28515625" style="7" bestFit="1" customWidth="1"/>
    <col min="8" max="8" width="23" style="1" customWidth="1"/>
    <col min="9" max="9" width="5.140625" style="7" bestFit="1" customWidth="1"/>
    <col min="10" max="10" width="23" style="1" customWidth="1"/>
    <col min="11" max="11" width="5.140625" style="7" bestFit="1" customWidth="1"/>
    <col min="12" max="12" width="11.42578125" style="8"/>
    <col min="13" max="13" width="11.42578125" style="5"/>
    <col min="14" max="14" width="37.7109375" style="1" customWidth="1"/>
    <col min="15" max="15" width="11.42578125" style="1"/>
    <col min="16" max="16" width="16.5703125" style="1" customWidth="1"/>
    <col min="17" max="17" width="19.7109375" style="1" customWidth="1"/>
    <col min="18" max="16384" width="11.42578125" style="1"/>
  </cols>
  <sheetData>
    <row r="1" spans="1:23" ht="27.75" customHeight="1" x14ac:dyDescent="0.2">
      <c r="A1" s="171" t="s">
        <v>6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</row>
    <row r="2" spans="1:23" ht="23.25" customHeight="1" x14ac:dyDescent="0.2">
      <c r="A2" s="67" t="s">
        <v>56</v>
      </c>
      <c r="B2" s="68"/>
      <c r="C2" s="67"/>
      <c r="D2" s="68"/>
      <c r="E2" s="66"/>
      <c r="F2" s="66"/>
      <c r="G2" s="6"/>
      <c r="M2" s="150"/>
      <c r="N2" s="4"/>
    </row>
    <row r="3" spans="1:23" ht="24" customHeight="1" x14ac:dyDescent="0.2">
      <c r="A3" s="67" t="s">
        <v>57</v>
      </c>
      <c r="B3" s="73"/>
      <c r="C3" s="66"/>
      <c r="D3" s="66"/>
      <c r="E3" s="66"/>
      <c r="F3" s="66"/>
      <c r="G3" s="6"/>
      <c r="M3" s="2"/>
      <c r="N3" s="4"/>
    </row>
    <row r="4" spans="1:23" ht="24" customHeight="1" x14ac:dyDescent="0.2">
      <c r="A4" s="67" t="s">
        <v>54</v>
      </c>
      <c r="B4" s="68"/>
      <c r="C4" s="66"/>
      <c r="D4" s="66"/>
      <c r="E4" s="66"/>
      <c r="F4" s="66"/>
      <c r="G4" s="6"/>
      <c r="M4" s="2"/>
      <c r="N4" s="4"/>
    </row>
    <row r="5" spans="1:23" ht="13.5" thickBot="1" x14ac:dyDescent="0.25">
      <c r="A5" s="9"/>
      <c r="B5" s="9"/>
      <c r="C5" s="9"/>
      <c r="D5" s="10"/>
      <c r="E5" s="11"/>
      <c r="F5" s="11"/>
      <c r="G5" s="12"/>
      <c r="H5" s="9"/>
      <c r="I5" s="12"/>
      <c r="J5" s="9"/>
      <c r="K5" s="12"/>
      <c r="L5" s="13"/>
      <c r="M5" s="9"/>
      <c r="N5" s="4"/>
    </row>
    <row r="6" spans="1:23" ht="38.25" customHeight="1" x14ac:dyDescent="0.2">
      <c r="A6" s="193" t="s">
        <v>47</v>
      </c>
      <c r="B6" s="195" t="s">
        <v>110</v>
      </c>
      <c r="C6" s="195" t="s">
        <v>46</v>
      </c>
      <c r="D6" s="197" t="s">
        <v>111</v>
      </c>
      <c r="E6" s="199" t="s">
        <v>89</v>
      </c>
      <c r="F6" s="200"/>
      <c r="G6" s="200"/>
      <c r="H6" s="200"/>
      <c r="I6" s="200"/>
      <c r="J6" s="200"/>
      <c r="K6" s="200"/>
      <c r="L6" s="200"/>
      <c r="M6" s="200"/>
      <c r="N6" s="174" t="s">
        <v>107</v>
      </c>
      <c r="O6" s="175"/>
      <c r="P6" s="176"/>
      <c r="Q6" s="19"/>
      <c r="R6" s="15"/>
      <c r="S6" s="4"/>
      <c r="T6" s="4"/>
      <c r="U6" s="4"/>
      <c r="V6" s="4"/>
      <c r="W6" s="4"/>
    </row>
    <row r="7" spans="1:23" ht="29.25" customHeight="1" thickBot="1" x14ac:dyDescent="0.25">
      <c r="A7" s="194"/>
      <c r="B7" s="196"/>
      <c r="C7" s="196"/>
      <c r="D7" s="198"/>
      <c r="E7" s="109" t="s">
        <v>0</v>
      </c>
      <c r="F7" s="110" t="s">
        <v>3</v>
      </c>
      <c r="G7" s="111"/>
      <c r="H7" s="110" t="s">
        <v>4</v>
      </c>
      <c r="I7" s="111"/>
      <c r="J7" s="110" t="s">
        <v>5</v>
      </c>
      <c r="K7" s="111"/>
      <c r="L7" s="201" t="s">
        <v>2</v>
      </c>
      <c r="M7" s="202"/>
      <c r="N7" s="112" t="s">
        <v>1</v>
      </c>
      <c r="O7" s="113" t="s">
        <v>86</v>
      </c>
      <c r="P7" s="114" t="s">
        <v>87</v>
      </c>
      <c r="Q7" s="18"/>
      <c r="R7" s="17"/>
      <c r="S7" s="4"/>
      <c r="T7" s="4"/>
      <c r="U7" s="4"/>
      <c r="V7" s="4"/>
      <c r="W7" s="4"/>
    </row>
    <row r="8" spans="1:23" ht="13.5" thickBot="1" x14ac:dyDescent="0.25">
      <c r="A8" s="129" t="s">
        <v>23</v>
      </c>
      <c r="B8" s="28"/>
      <c r="C8" s="127"/>
      <c r="D8" s="128"/>
      <c r="E8" s="30">
        <f>$B$4</f>
        <v>0</v>
      </c>
      <c r="F8" s="38"/>
      <c r="G8" s="31" t="e">
        <f>VLOOKUP(F8,Cotation!$A$2:$B$8,2,FALSE)</f>
        <v>#N/A</v>
      </c>
      <c r="H8" s="39"/>
      <c r="I8" s="40" t="e">
        <f>VLOOKUP(H8,Cotation!$C$2:$D$8,2,FALSE)</f>
        <v>#N/A</v>
      </c>
      <c r="J8" s="32"/>
      <c r="K8" s="31" t="e">
        <f>VLOOKUP(J8,Cotation!$E$2:$F$8,2,FALSE)</f>
        <v>#N/A</v>
      </c>
      <c r="L8" s="33" t="e">
        <f t="shared" ref="L8:L32" si="0">E8*G8*I8*K8</f>
        <v>#N/A</v>
      </c>
      <c r="M8" s="85" t="e">
        <f>IF(L8&gt;=400,Cotation!$H$2,IF(L8&gt;=200,Cotation!$H$3,IF(L8&gt;=70,Cotation!$H$4,IF(L8&gt;=20,Cotation!$H$5,IF(L8&gt;=0,Cotation!$H$6)))))</f>
        <v>#N/A</v>
      </c>
      <c r="N8" s="91"/>
      <c r="O8" s="38"/>
      <c r="P8" s="56"/>
      <c r="Q8" s="16"/>
      <c r="R8" s="17"/>
      <c r="S8" s="4"/>
      <c r="T8" s="4"/>
      <c r="U8" s="4"/>
      <c r="V8" s="4"/>
      <c r="W8" s="4"/>
    </row>
    <row r="9" spans="1:23" ht="13.5" thickBot="1" x14ac:dyDescent="0.25">
      <c r="A9" s="137" t="s">
        <v>24</v>
      </c>
      <c r="B9" s="32"/>
      <c r="C9" s="127"/>
      <c r="D9" s="133"/>
      <c r="E9" s="30">
        <f t="shared" ref="E9:E32" si="1">$B$4</f>
        <v>0</v>
      </c>
      <c r="F9" s="38"/>
      <c r="G9" s="31" t="e">
        <f>VLOOKUP(F9,Cotation!$A$2:$B$8,2,FALSE)</f>
        <v>#N/A</v>
      </c>
      <c r="H9" s="39"/>
      <c r="I9" s="40" t="e">
        <f>VLOOKUP(H9,Cotation!$C$2:$D$8,2,FALSE)</f>
        <v>#N/A</v>
      </c>
      <c r="J9" s="38"/>
      <c r="K9" s="31" t="e">
        <f>VLOOKUP(J9,Cotation!$E$2:$F$8,2,FALSE)</f>
        <v>#N/A</v>
      </c>
      <c r="L9" s="33" t="e">
        <f t="shared" si="0"/>
        <v>#N/A</v>
      </c>
      <c r="M9" s="85" t="e">
        <f>IF(L9&gt;=400,Cotation!$H$2,IF(L9&gt;=200,Cotation!$H$3,IF(L9&gt;=70,Cotation!$H$4,IF(L9&gt;=20,Cotation!$H$5,IF(L9&gt;=0,Cotation!$H$6)))))</f>
        <v>#N/A</v>
      </c>
      <c r="N9" s="91"/>
      <c r="O9" s="38"/>
      <c r="P9" s="56"/>
      <c r="Q9" s="18"/>
      <c r="R9" s="17"/>
      <c r="S9" s="4"/>
      <c r="T9" s="4"/>
      <c r="U9" s="4"/>
      <c r="V9" s="4"/>
      <c r="W9" s="4"/>
    </row>
    <row r="10" spans="1:23" x14ac:dyDescent="0.2">
      <c r="A10" s="129" t="s">
        <v>92</v>
      </c>
      <c r="B10" s="32"/>
      <c r="C10" s="127"/>
      <c r="D10" s="133"/>
      <c r="E10" s="30">
        <f t="shared" si="1"/>
        <v>0</v>
      </c>
      <c r="F10" s="38"/>
      <c r="G10" s="31" t="e">
        <f>VLOOKUP(F10,Cotation!$A$2:$B$8,2,FALSE)</f>
        <v>#N/A</v>
      </c>
      <c r="H10" s="57"/>
      <c r="I10" s="40" t="e">
        <f>VLOOKUP(H10,Cotation!$C$2:$D$8,2,FALSE)</f>
        <v>#N/A</v>
      </c>
      <c r="J10" s="38"/>
      <c r="K10" s="31" t="e">
        <f>VLOOKUP(J10,Cotation!$E$2:$F$8,2,FALSE)</f>
        <v>#N/A</v>
      </c>
      <c r="L10" s="33" t="e">
        <f t="shared" si="0"/>
        <v>#N/A</v>
      </c>
      <c r="M10" s="85" t="e">
        <f>IF(L10&gt;=400,Cotation!$H$2,IF(L10&gt;=200,Cotation!$H$3,IF(L10&gt;=70,Cotation!$H$4,IF(L10&gt;=20,Cotation!$H$5,IF(L10&gt;=0,Cotation!$H$6)))))</f>
        <v>#N/A</v>
      </c>
      <c r="N10" s="75"/>
      <c r="O10" s="38"/>
      <c r="P10" s="56"/>
      <c r="Q10" s="4"/>
      <c r="R10" s="15"/>
      <c r="S10" s="4"/>
      <c r="T10" s="4"/>
      <c r="U10" s="4"/>
      <c r="V10" s="4"/>
      <c r="W10" s="4"/>
    </row>
    <row r="11" spans="1:23" ht="30" customHeight="1" thickBot="1" x14ac:dyDescent="0.25">
      <c r="A11" s="130" t="s">
        <v>55</v>
      </c>
      <c r="B11" s="47"/>
      <c r="C11" s="136"/>
      <c r="D11" s="134"/>
      <c r="E11" s="44">
        <f t="shared" si="1"/>
        <v>0</v>
      </c>
      <c r="F11" s="45"/>
      <c r="G11" s="46" t="e">
        <f>VLOOKUP(F11,Cotation!$A$2:$B$8,2,FALSE)</f>
        <v>#N/A</v>
      </c>
      <c r="H11" s="105"/>
      <c r="I11" s="106" t="e">
        <f>VLOOKUP(H11,Cotation!$C$2:$D$8,2,FALSE)</f>
        <v>#N/A</v>
      </c>
      <c r="J11" s="47"/>
      <c r="K11" s="46" t="e">
        <f>VLOOKUP(J11,Cotation!$E$2:$F$8,2,FALSE)</f>
        <v>#N/A</v>
      </c>
      <c r="L11" s="48" t="e">
        <f t="shared" si="0"/>
        <v>#N/A</v>
      </c>
      <c r="M11" s="107" t="e">
        <f>IF(L11&gt;=400,Cotation!$H$2,IF(L11&gt;=200,Cotation!$H$3,IF(L11&gt;=70,Cotation!$H$4,IF(L11&gt;=20,Cotation!$H$5,IF(L11&gt;=0,Cotation!$H$6)))))</f>
        <v>#N/A</v>
      </c>
      <c r="N11" s="90"/>
      <c r="O11" s="45"/>
      <c r="P11" s="53"/>
    </row>
    <row r="12" spans="1:23" ht="16.5" customHeight="1" thickBot="1" x14ac:dyDescent="0.25">
      <c r="A12" s="74" t="s">
        <v>59</v>
      </c>
      <c r="B12" s="58"/>
      <c r="C12" s="101"/>
      <c r="D12" s="102"/>
      <c r="E12" s="60">
        <f t="shared" si="1"/>
        <v>0</v>
      </c>
      <c r="F12" s="61"/>
      <c r="G12" s="62" t="e">
        <f>VLOOKUP(F12,Cotation!$A$2:$B$8,2,FALSE)</f>
        <v>#N/A</v>
      </c>
      <c r="H12" s="104"/>
      <c r="I12" s="64" t="e">
        <f>VLOOKUP(H12,Cotation!$C$2:$D$8,2,FALSE)</f>
        <v>#N/A</v>
      </c>
      <c r="J12" s="61"/>
      <c r="K12" s="62" t="e">
        <f>VLOOKUP(J12,Cotation!$E$2:$F$8,2,FALSE)</f>
        <v>#N/A</v>
      </c>
      <c r="L12" s="65" t="e">
        <f t="shared" si="0"/>
        <v>#N/A</v>
      </c>
      <c r="M12" s="88" t="e">
        <f>IF(L12&gt;=400,Cotation!$H$2,IF(L12&gt;=200,Cotation!$H$3,IF(L12&gt;=70,Cotation!$H$4,IF(L12&gt;=20,Cotation!$H$5,IF(L12&gt;=0,Cotation!$H$6)))))</f>
        <v>#N/A</v>
      </c>
      <c r="N12" s="103"/>
      <c r="O12" s="61"/>
      <c r="P12" s="93"/>
    </row>
    <row r="13" spans="1:23" ht="26.25" thickBot="1" x14ac:dyDescent="0.25">
      <c r="A13" s="74" t="s">
        <v>61</v>
      </c>
      <c r="B13" s="58"/>
      <c r="C13" s="101"/>
      <c r="D13" s="102"/>
      <c r="E13" s="60">
        <f t="shared" si="1"/>
        <v>0</v>
      </c>
      <c r="F13" s="61"/>
      <c r="G13" s="62" t="e">
        <f>VLOOKUP(F13,Cotation!$A$2:$B$8,2,FALSE)</f>
        <v>#N/A</v>
      </c>
      <c r="H13" s="63"/>
      <c r="I13" s="64" t="e">
        <f>VLOOKUP(H13,Cotation!$C$2:$D$8,2,FALSE)</f>
        <v>#N/A</v>
      </c>
      <c r="J13" s="61"/>
      <c r="K13" s="62" t="e">
        <f>VLOOKUP(J13,Cotation!$E$2:$F$8,2,FALSE)</f>
        <v>#N/A</v>
      </c>
      <c r="L13" s="65" t="e">
        <f t="shared" si="0"/>
        <v>#N/A</v>
      </c>
      <c r="M13" s="88" t="e">
        <f>IF(L13&gt;=400,Cotation!$H$2,IF(L13&gt;=200,Cotation!$H$3,IF(L13&gt;=70,Cotation!$H$4,IF(L13&gt;=20,Cotation!$H$5,IF(L13&gt;=0,Cotation!$H$6)))))</f>
        <v>#N/A</v>
      </c>
      <c r="N13" s="103"/>
      <c r="O13" s="61"/>
      <c r="P13" s="93"/>
    </row>
    <row r="14" spans="1:23" ht="13.5" thickBot="1" x14ac:dyDescent="0.25">
      <c r="A14" s="74" t="s">
        <v>64</v>
      </c>
      <c r="B14" s="58"/>
      <c r="C14" s="59"/>
      <c r="D14" s="102"/>
      <c r="E14" s="60">
        <f t="shared" si="1"/>
        <v>0</v>
      </c>
      <c r="F14" s="61"/>
      <c r="G14" s="62" t="e">
        <f>VLOOKUP(F14,Cotation!$A$2:$B$8,2,FALSE)</f>
        <v>#N/A</v>
      </c>
      <c r="H14" s="63"/>
      <c r="I14" s="64" t="e">
        <f>VLOOKUP(H14,Cotation!$C$2:$D$8,2,FALSE)</f>
        <v>#N/A</v>
      </c>
      <c r="J14" s="61"/>
      <c r="K14" s="62" t="e">
        <f>VLOOKUP(J14,Cotation!$E$2:$F$8,2,FALSE)</f>
        <v>#N/A</v>
      </c>
      <c r="L14" s="65" t="e">
        <f t="shared" si="0"/>
        <v>#N/A</v>
      </c>
      <c r="M14" s="88" t="e">
        <f>IF(L14&gt;=400,Cotation!$H$2,IF(L14&gt;=200,Cotation!$H$3,IF(L14&gt;=70,Cotation!$H$4,IF(L14&gt;=20,Cotation!$H$5,IF(L14&gt;=0,Cotation!$H$6)))))</f>
        <v>#N/A</v>
      </c>
      <c r="N14" s="92"/>
      <c r="O14" s="61"/>
      <c r="P14" s="93"/>
    </row>
    <row r="15" spans="1:23" ht="13.5" thickBot="1" x14ac:dyDescent="0.25">
      <c r="A15" s="130" t="s">
        <v>63</v>
      </c>
      <c r="B15" s="47"/>
      <c r="C15" s="132"/>
      <c r="D15" s="134"/>
      <c r="E15" s="44">
        <f t="shared" si="1"/>
        <v>0</v>
      </c>
      <c r="F15" s="45"/>
      <c r="G15" s="46" t="e">
        <f>VLOOKUP(F15,Cotation!$A$2:$B$8,2,FALSE)</f>
        <v>#N/A</v>
      </c>
      <c r="H15" s="108"/>
      <c r="I15" s="106" t="e">
        <f>VLOOKUP(H15,Cotation!$C$2:$D$8,2,FALSE)</f>
        <v>#N/A</v>
      </c>
      <c r="J15" s="45"/>
      <c r="K15" s="46" t="e">
        <f>VLOOKUP(J15,Cotation!$E$2:$F$8,2,FALSE)</f>
        <v>#N/A</v>
      </c>
      <c r="L15" s="48" t="e">
        <f t="shared" si="0"/>
        <v>#N/A</v>
      </c>
      <c r="M15" s="107" t="e">
        <f>IF(L15&gt;=400,Cotation!$H$2,IF(L15&gt;=200,Cotation!$H$3,IF(L15&gt;=70,Cotation!$H$4,IF(L15&gt;=20,Cotation!$H$5,IF(L15&gt;=0,Cotation!$H$6)))))</f>
        <v>#N/A</v>
      </c>
      <c r="N15" s="90"/>
      <c r="O15" s="45"/>
      <c r="P15" s="53"/>
    </row>
    <row r="16" spans="1:23" ht="13.5" thickBot="1" x14ac:dyDescent="0.25">
      <c r="A16" s="74" t="s">
        <v>68</v>
      </c>
      <c r="B16" s="58"/>
      <c r="C16" s="101"/>
      <c r="D16" s="102"/>
      <c r="E16" s="60">
        <f t="shared" si="1"/>
        <v>0</v>
      </c>
      <c r="F16" s="61"/>
      <c r="G16" s="62" t="e">
        <f>VLOOKUP(F16,Cotation!$A$2:$B$8,2,FALSE)</f>
        <v>#N/A</v>
      </c>
      <c r="H16" s="63"/>
      <c r="I16" s="64" t="e">
        <f>VLOOKUP(H16,Cotation!$C$2:$D$8,2,FALSE)</f>
        <v>#N/A</v>
      </c>
      <c r="J16" s="61"/>
      <c r="K16" s="62" t="e">
        <f>VLOOKUP(J16,Cotation!$E$2:$F$8,2,FALSE)</f>
        <v>#N/A</v>
      </c>
      <c r="L16" s="65" t="e">
        <f t="shared" si="0"/>
        <v>#N/A</v>
      </c>
      <c r="M16" s="88" t="e">
        <f>IF(L16&gt;=400,Cotation!$H$2,IF(L16&gt;=200,Cotation!$H$3,IF(L16&gt;=70,Cotation!$H$4,IF(L16&gt;=20,Cotation!$H$5,IF(L16&gt;=0,Cotation!$H$6)))))</f>
        <v>#N/A</v>
      </c>
      <c r="N16" s="92"/>
      <c r="O16" s="61"/>
      <c r="P16" s="93"/>
    </row>
    <row r="17" spans="1:16" ht="25.5" x14ac:dyDescent="0.2">
      <c r="A17" s="129" t="s">
        <v>71</v>
      </c>
      <c r="B17" s="32"/>
      <c r="C17" s="127"/>
      <c r="D17" s="133"/>
      <c r="E17" s="30">
        <f t="shared" si="1"/>
        <v>0</v>
      </c>
      <c r="F17" s="38"/>
      <c r="G17" s="31" t="e">
        <f>VLOOKUP(F17,Cotation!$A$2:$B$8,2,FALSE)</f>
        <v>#N/A</v>
      </c>
      <c r="H17" s="39"/>
      <c r="I17" s="40" t="e">
        <f>VLOOKUP(H17,Cotation!$C$2:$D$8,2,FALSE)</f>
        <v>#N/A</v>
      </c>
      <c r="J17" s="38"/>
      <c r="K17" s="31" t="e">
        <f>VLOOKUP(J17,Cotation!$E$2:$F$8,2,FALSE)</f>
        <v>#N/A</v>
      </c>
      <c r="L17" s="33" t="e">
        <f t="shared" si="0"/>
        <v>#N/A</v>
      </c>
      <c r="M17" s="85" t="e">
        <f>IF(L17&gt;=400,Cotation!$H$2,IF(L17&gt;=200,Cotation!$H$3,IF(L17&gt;=70,Cotation!$H$4,IF(L17&gt;=20,Cotation!$H$5,IF(L17&gt;=0,Cotation!$H$6)))))</f>
        <v>#N/A</v>
      </c>
      <c r="N17" s="91"/>
      <c r="O17" s="38"/>
      <c r="P17" s="56"/>
    </row>
    <row r="18" spans="1:16" ht="13.5" thickBot="1" x14ac:dyDescent="0.25">
      <c r="A18" s="131" t="s">
        <v>27</v>
      </c>
      <c r="B18" s="69"/>
      <c r="C18" s="97"/>
      <c r="D18" s="97"/>
      <c r="E18" s="80">
        <f t="shared" si="1"/>
        <v>0</v>
      </c>
      <c r="F18" s="70"/>
      <c r="G18" s="71" t="e">
        <f>VLOOKUP(F18,Cotation!$A$2:$B$8,2,FALSE)</f>
        <v>#N/A</v>
      </c>
      <c r="H18" s="98"/>
      <c r="I18" s="99" t="e">
        <f>VLOOKUP(H18,Cotation!$C$2:$D$8,2,FALSE)</f>
        <v>#N/A</v>
      </c>
      <c r="J18" s="70"/>
      <c r="K18" s="71" t="e">
        <f>VLOOKUP(J18,Cotation!$E$2:$F$8,2,FALSE)</f>
        <v>#N/A</v>
      </c>
      <c r="L18" s="72" t="e">
        <f t="shared" si="0"/>
        <v>#N/A</v>
      </c>
      <c r="M18" s="100" t="e">
        <f>IF(L18&gt;=400,Cotation!$H$2,IF(L18&gt;=200,Cotation!$H$3,IF(L18&gt;=70,Cotation!$H$4,IF(L18&gt;=20,Cotation!$H$5,IF(L18&gt;=0,Cotation!$H$6)))))</f>
        <v>#N/A</v>
      </c>
      <c r="N18" s="94"/>
      <c r="O18" s="77"/>
      <c r="P18" s="95"/>
    </row>
    <row r="19" spans="1:16" ht="13.5" thickBot="1" x14ac:dyDescent="0.25">
      <c r="A19" s="129" t="s">
        <v>28</v>
      </c>
      <c r="B19" s="32"/>
      <c r="C19" s="127"/>
      <c r="D19" s="133"/>
      <c r="E19" s="30">
        <f t="shared" si="1"/>
        <v>0</v>
      </c>
      <c r="F19" s="38"/>
      <c r="G19" s="31" t="e">
        <f>VLOOKUP(F19,Cotation!$A$2:$B$8,2,FALSE)</f>
        <v>#N/A</v>
      </c>
      <c r="H19" s="39"/>
      <c r="I19" s="40" t="e">
        <f>VLOOKUP(H19,Cotation!$C$2:$D$8,2,FALSE)</f>
        <v>#N/A</v>
      </c>
      <c r="J19" s="38"/>
      <c r="K19" s="31" t="e">
        <f>VLOOKUP(J19,Cotation!$E$2:$F$8,2,FALSE)</f>
        <v>#N/A</v>
      </c>
      <c r="L19" s="33" t="e">
        <f t="shared" si="0"/>
        <v>#N/A</v>
      </c>
      <c r="M19" s="85" t="e">
        <f>IF(L19&gt;=400,Cotation!$H$2,IF(L19&gt;=200,Cotation!$H$3,IF(L19&gt;=70,Cotation!$H$4,IF(L19&gt;=20,Cotation!$H$5,IF(L19&gt;=0,Cotation!$H$6)))))</f>
        <v>#N/A</v>
      </c>
      <c r="N19" s="75"/>
      <c r="O19" s="38"/>
      <c r="P19" s="56"/>
    </row>
    <row r="20" spans="1:16" ht="13.5" thickBot="1" x14ac:dyDescent="0.25">
      <c r="A20" s="74" t="s">
        <v>78</v>
      </c>
      <c r="B20" s="58"/>
      <c r="C20" s="59"/>
      <c r="D20" s="59"/>
      <c r="E20" s="60">
        <f t="shared" si="1"/>
        <v>0</v>
      </c>
      <c r="F20" s="61"/>
      <c r="G20" s="62" t="e">
        <f>VLOOKUP(F20,Cotation!$A$2:$B$8,2,FALSE)</f>
        <v>#N/A</v>
      </c>
      <c r="H20" s="63"/>
      <c r="I20" s="64" t="e">
        <f>VLOOKUP(H20,Cotation!$C$2:$D$8,2,FALSE)</f>
        <v>#N/A</v>
      </c>
      <c r="J20" s="61"/>
      <c r="K20" s="62" t="e">
        <f>VLOOKUP(J20,Cotation!$E$2:$F$8,2,FALSE)</f>
        <v>#N/A</v>
      </c>
      <c r="L20" s="65" t="e">
        <f t="shared" si="0"/>
        <v>#N/A</v>
      </c>
      <c r="M20" s="88" t="e">
        <f>IF(L20&gt;=400,Cotation!$H$2,IF(L20&gt;=200,Cotation!$H$3,IF(L20&gt;=70,Cotation!$H$4,IF(L20&gt;=20,Cotation!$H$5,IF(L20&gt;=0,Cotation!$H$6)))))</f>
        <v>#N/A</v>
      </c>
      <c r="N20" s="92"/>
      <c r="O20" s="61"/>
      <c r="P20" s="93"/>
    </row>
    <row r="21" spans="1:16" ht="13.5" thickBot="1" x14ac:dyDescent="0.25">
      <c r="A21" s="129" t="s">
        <v>81</v>
      </c>
      <c r="B21" s="54"/>
      <c r="C21" s="127"/>
      <c r="D21" s="133"/>
      <c r="E21" s="30">
        <f t="shared" si="1"/>
        <v>0</v>
      </c>
      <c r="F21" s="38"/>
      <c r="G21" s="31" t="e">
        <f>VLOOKUP(F21,Cotation!$A$2:$B$8,2,FALSE)</f>
        <v>#N/A</v>
      </c>
      <c r="H21" s="39"/>
      <c r="I21" s="40" t="e">
        <f>VLOOKUP(H21,Cotation!$C$2:$D$8,2,FALSE)</f>
        <v>#N/A</v>
      </c>
      <c r="J21" s="38"/>
      <c r="K21" s="31" t="e">
        <f>VLOOKUP(J21,Cotation!$E$2:$F$8,2,FALSE)</f>
        <v>#N/A</v>
      </c>
      <c r="L21" s="33" t="e">
        <f t="shared" si="0"/>
        <v>#N/A</v>
      </c>
      <c r="M21" s="85" t="e">
        <f>IF(L21&gt;=400,Cotation!$H$2,IF(L21&gt;=200,Cotation!$H$3,IF(L21&gt;=70,Cotation!$H$4,IF(L21&gt;=20,Cotation!$H$5,IF(L21&gt;=0,Cotation!$H$6)))))</f>
        <v>#N/A</v>
      </c>
      <c r="N21" s="91"/>
      <c r="O21" s="38"/>
      <c r="P21" s="56"/>
    </row>
    <row r="22" spans="1:16" ht="13.5" thickBot="1" x14ac:dyDescent="0.25">
      <c r="A22" s="129" t="s">
        <v>29</v>
      </c>
      <c r="B22" s="115"/>
      <c r="C22" s="135"/>
      <c r="D22" s="116"/>
      <c r="E22" s="117">
        <f t="shared" si="1"/>
        <v>0</v>
      </c>
      <c r="F22" s="118"/>
      <c r="G22" s="119" t="e">
        <f>VLOOKUP(F22,Cotation!$A$2:$B$8,2,FALSE)</f>
        <v>#N/A</v>
      </c>
      <c r="H22" s="120"/>
      <c r="I22" s="121" t="e">
        <f>VLOOKUP(H22,Cotation!$C$2:$D$8,2,FALSE)</f>
        <v>#N/A</v>
      </c>
      <c r="J22" s="118"/>
      <c r="K22" s="119" t="e">
        <f>VLOOKUP(J22,Cotation!$E$2:$F$8,2,FALSE)</f>
        <v>#N/A</v>
      </c>
      <c r="L22" s="122" t="e">
        <f t="shared" si="0"/>
        <v>#N/A</v>
      </c>
      <c r="M22" s="123" t="e">
        <f>IF(L22&gt;=400,Cotation!$H$2,IF(L22&gt;=200,Cotation!$H$3,IF(L22&gt;=70,Cotation!$H$4,IF(L22&gt;=20,Cotation!$H$5,IF(L22&gt;=0,Cotation!$H$6)))))</f>
        <v>#N/A</v>
      </c>
      <c r="N22" s="124"/>
      <c r="O22" s="118"/>
      <c r="P22" s="125"/>
    </row>
    <row r="23" spans="1:16" ht="13.5" thickBot="1" x14ac:dyDescent="0.25">
      <c r="A23" s="74" t="s">
        <v>30</v>
      </c>
      <c r="B23" s="58"/>
      <c r="C23" s="59"/>
      <c r="D23" s="59"/>
      <c r="E23" s="60">
        <f t="shared" si="1"/>
        <v>0</v>
      </c>
      <c r="F23" s="61"/>
      <c r="G23" s="62" t="e">
        <f>VLOOKUP(F23,Cotation!$A$2:$B$8,2,FALSE)</f>
        <v>#N/A</v>
      </c>
      <c r="H23" s="63"/>
      <c r="I23" s="64" t="e">
        <f>VLOOKUP(H23,Cotation!$C$2:$D$8,2,FALSE)</f>
        <v>#N/A</v>
      </c>
      <c r="J23" s="61"/>
      <c r="K23" s="62" t="e">
        <f>VLOOKUP(J23,Cotation!$E$2:$F$8,2,FALSE)</f>
        <v>#N/A</v>
      </c>
      <c r="L23" s="65" t="e">
        <f t="shared" si="0"/>
        <v>#N/A</v>
      </c>
      <c r="M23" s="88" t="e">
        <f>IF(L23&gt;=400,Cotation!$H$2,IF(L23&gt;=200,Cotation!$H$3,IF(L23&gt;=70,Cotation!$H$4,IF(L23&gt;=20,Cotation!$H$5,IF(L23&gt;=0,Cotation!$H$6)))))</f>
        <v>#N/A</v>
      </c>
      <c r="N23" s="92"/>
      <c r="O23" s="61"/>
      <c r="P23" s="93"/>
    </row>
    <row r="24" spans="1:16" ht="25.5" x14ac:dyDescent="0.2">
      <c r="A24" s="156" t="s">
        <v>25</v>
      </c>
      <c r="B24" s="32"/>
      <c r="C24" s="127"/>
      <c r="D24" s="128"/>
      <c r="E24" s="30">
        <f t="shared" si="1"/>
        <v>0</v>
      </c>
      <c r="F24" s="38"/>
      <c r="G24" s="31" t="e">
        <f>VLOOKUP(F24,Cotation!$A$2:$B$8,2,FALSE)</f>
        <v>#N/A</v>
      </c>
      <c r="H24" s="57"/>
      <c r="I24" s="40" t="e">
        <f>VLOOKUP(H24,Cotation!$C$2:$D$8,2,FALSE)</f>
        <v>#N/A</v>
      </c>
      <c r="J24" s="38"/>
      <c r="K24" s="31" t="e">
        <f>VLOOKUP(J24,Cotation!$E$2:$F$8,2,FALSE)</f>
        <v>#N/A</v>
      </c>
      <c r="L24" s="33" t="e">
        <f t="shared" si="0"/>
        <v>#N/A</v>
      </c>
      <c r="M24" s="85" t="e">
        <f>IF(L24&gt;=400,Cotation!$H$2,IF(L24&gt;=200,Cotation!$H$3,IF(L24&gt;=70,Cotation!$H$4,IF(L24&gt;=20,Cotation!$H$5,IF(L24&gt;=0,Cotation!$H$6)))))</f>
        <v>#N/A</v>
      </c>
      <c r="N24" s="91"/>
      <c r="O24" s="38"/>
      <c r="P24" s="56"/>
    </row>
    <row r="25" spans="1:16" x14ac:dyDescent="0.2">
      <c r="A25" s="55"/>
      <c r="B25" s="47"/>
      <c r="C25" s="52"/>
      <c r="D25" s="52"/>
      <c r="E25" s="44">
        <f t="shared" si="1"/>
        <v>0</v>
      </c>
      <c r="F25" s="45"/>
      <c r="G25" s="46" t="e">
        <f>VLOOKUP(F25,Cotation!$A$2:$B$8,2,FALSE)</f>
        <v>#N/A</v>
      </c>
      <c r="H25" s="45"/>
      <c r="I25" s="46" t="e">
        <f>VLOOKUP(H25,Cotation!$C$2:$D$8,2,FALSE)</f>
        <v>#N/A</v>
      </c>
      <c r="J25" s="45"/>
      <c r="K25" s="46" t="e">
        <f>VLOOKUP(J25,Cotation!$E$2:$F$8,2,FALSE)</f>
        <v>#N/A</v>
      </c>
      <c r="L25" s="48" t="e">
        <f t="shared" si="0"/>
        <v>#N/A</v>
      </c>
      <c r="M25" s="89" t="e">
        <f>IF(L25&gt;=400,Cotation!$H$2,IF(L25&gt;=200,Cotation!$H$3,IF(L25&gt;=70,Cotation!$H$4,IF(L25&gt;=20,Cotation!$H$5,IF(L25&gt;=0,Cotation!$H$6)))))</f>
        <v>#N/A</v>
      </c>
      <c r="N25" s="90"/>
      <c r="O25" s="45"/>
      <c r="P25" s="53"/>
    </row>
    <row r="26" spans="1:16" x14ac:dyDescent="0.2">
      <c r="A26" s="24"/>
      <c r="B26" s="20"/>
      <c r="C26" s="49"/>
      <c r="D26" s="49"/>
      <c r="E26" s="34">
        <f t="shared" si="1"/>
        <v>0</v>
      </c>
      <c r="F26" s="21"/>
      <c r="G26" s="22" t="e">
        <f>VLOOKUP(F26,Cotation!$A$2:$B$8,2,FALSE)</f>
        <v>#N/A</v>
      </c>
      <c r="H26" s="21"/>
      <c r="I26" s="22" t="e">
        <f>VLOOKUP(H26,Cotation!$C$2:$D$8,2,FALSE)</f>
        <v>#N/A</v>
      </c>
      <c r="J26" s="21"/>
      <c r="K26" s="22" t="e">
        <f>VLOOKUP(J26,Cotation!$E$2:$F$8,2,FALSE)</f>
        <v>#N/A</v>
      </c>
      <c r="L26" s="23" t="e">
        <f t="shared" si="0"/>
        <v>#N/A</v>
      </c>
      <c r="M26" s="86" t="e">
        <f>IF(L26&gt;=400,Cotation!$H$2,IF(L26&gt;=200,Cotation!$H$3,IF(L26&gt;=70,Cotation!$H$4,IF(L26&gt;=20,Cotation!$H$5,IF(L26&gt;=0,Cotation!$H$6)))))</f>
        <v>#N/A</v>
      </c>
      <c r="N26" s="26"/>
      <c r="O26" s="21"/>
      <c r="P26" s="25"/>
    </row>
    <row r="27" spans="1:16" x14ac:dyDescent="0.2">
      <c r="A27" s="24"/>
      <c r="B27" s="20"/>
      <c r="C27" s="49"/>
      <c r="D27" s="50"/>
      <c r="E27" s="34">
        <f t="shared" si="1"/>
        <v>0</v>
      </c>
      <c r="F27" s="21"/>
      <c r="G27" s="22" t="e">
        <f>VLOOKUP(F27,Cotation!$A$2:$B$8,2,FALSE)</f>
        <v>#N/A</v>
      </c>
      <c r="H27" s="21"/>
      <c r="I27" s="22" t="e">
        <f>VLOOKUP(H27,Cotation!$C$2:$D$8,2,FALSE)</f>
        <v>#N/A</v>
      </c>
      <c r="J27" s="21"/>
      <c r="K27" s="22" t="e">
        <f>VLOOKUP(J27,Cotation!$E$2:$F$8,2,FALSE)</f>
        <v>#N/A</v>
      </c>
      <c r="L27" s="23" t="e">
        <f t="shared" si="0"/>
        <v>#N/A</v>
      </c>
      <c r="M27" s="86" t="e">
        <f>IF(L27&gt;=400,Cotation!$H$2,IF(L27&gt;=200,Cotation!$H$3,IF(L27&gt;=70,Cotation!$H$4,IF(L27&gt;=20,Cotation!$H$5,IF(L27&gt;=0,Cotation!$H$6)))))</f>
        <v>#N/A</v>
      </c>
      <c r="N27" s="26"/>
      <c r="O27" s="21"/>
      <c r="P27" s="25"/>
    </row>
    <row r="28" spans="1:16" x14ac:dyDescent="0.2">
      <c r="A28" s="24"/>
      <c r="B28" s="21"/>
      <c r="C28" s="50"/>
      <c r="D28" s="50"/>
      <c r="E28" s="34">
        <f t="shared" si="1"/>
        <v>0</v>
      </c>
      <c r="F28" s="21"/>
      <c r="G28" s="22" t="e">
        <f>VLOOKUP(F28,Cotation!$A$2:$B$8,2,FALSE)</f>
        <v>#N/A</v>
      </c>
      <c r="H28" s="21"/>
      <c r="I28" s="22" t="e">
        <f>VLOOKUP(H28,Cotation!$C$2:$D$8,2,FALSE)</f>
        <v>#N/A</v>
      </c>
      <c r="J28" s="21"/>
      <c r="K28" s="22" t="e">
        <f>VLOOKUP(J28,Cotation!$E$2:$F$8,2,FALSE)</f>
        <v>#N/A</v>
      </c>
      <c r="L28" s="23" t="e">
        <f t="shared" si="0"/>
        <v>#N/A</v>
      </c>
      <c r="M28" s="86" t="e">
        <f>IF(L28&gt;=400,Cotation!$H$2,IF(L28&gt;=200,Cotation!$H$3,IF(L28&gt;=70,Cotation!$H$4,IF(L28&gt;=20,Cotation!$H$5,IF(L28&gt;=0,Cotation!$H$6)))))</f>
        <v>#N/A</v>
      </c>
      <c r="N28" s="26"/>
      <c r="O28" s="21"/>
      <c r="P28" s="25"/>
    </row>
    <row r="29" spans="1:16" x14ac:dyDescent="0.2">
      <c r="A29" s="26"/>
      <c r="B29" s="21"/>
      <c r="C29" s="50"/>
      <c r="D29" s="50"/>
      <c r="E29" s="34">
        <f t="shared" si="1"/>
        <v>0</v>
      </c>
      <c r="F29" s="21"/>
      <c r="G29" s="22" t="e">
        <f>VLOOKUP(F29,Cotation!$A$2:$B$8,2,FALSE)</f>
        <v>#N/A</v>
      </c>
      <c r="H29" s="21"/>
      <c r="I29" s="22" t="e">
        <f>VLOOKUP(H29,Cotation!$C$2:$D$8,2,FALSE)</f>
        <v>#N/A</v>
      </c>
      <c r="J29" s="21"/>
      <c r="K29" s="22" t="e">
        <f>VLOOKUP(J29,Cotation!$E$2:$F$8,2,FALSE)</f>
        <v>#N/A</v>
      </c>
      <c r="L29" s="23" t="e">
        <f t="shared" si="0"/>
        <v>#N/A</v>
      </c>
      <c r="M29" s="86" t="e">
        <f>IF(L29&gt;=400,Cotation!$H$2,IF(L29&gt;=200,Cotation!$H$3,IF(L29&gt;=70,Cotation!$H$4,IF(L29&gt;=20,Cotation!$H$5,IF(L29&gt;=0,Cotation!$H$6)))))</f>
        <v>#N/A</v>
      </c>
      <c r="N29" s="26"/>
      <c r="O29" s="21"/>
      <c r="P29" s="25"/>
    </row>
    <row r="30" spans="1:16" x14ac:dyDescent="0.2">
      <c r="A30" s="26"/>
      <c r="B30" s="21"/>
      <c r="C30" s="50"/>
      <c r="D30" s="50"/>
      <c r="E30" s="34">
        <f t="shared" si="1"/>
        <v>0</v>
      </c>
      <c r="F30" s="21"/>
      <c r="G30" s="22" t="e">
        <f>VLOOKUP(F30,Cotation!$A$2:$B$8,2,FALSE)</f>
        <v>#N/A</v>
      </c>
      <c r="H30" s="21"/>
      <c r="I30" s="22" t="e">
        <f>VLOOKUP(H30,Cotation!$C$2:$D$8,2,FALSE)</f>
        <v>#N/A</v>
      </c>
      <c r="J30" s="21"/>
      <c r="K30" s="22" t="e">
        <f>VLOOKUP(J30,Cotation!$E$2:$F$8,2,FALSE)</f>
        <v>#N/A</v>
      </c>
      <c r="L30" s="23" t="e">
        <f t="shared" si="0"/>
        <v>#N/A</v>
      </c>
      <c r="M30" s="86" t="e">
        <f>IF(L30&gt;=400,Cotation!$H$2,IF(L30&gt;=200,Cotation!$H$3,IF(L30&gt;=70,Cotation!$H$4,IF(L30&gt;=20,Cotation!$H$5,IF(L30&gt;=0,Cotation!$H$6)))))</f>
        <v>#N/A</v>
      </c>
      <c r="N30" s="26"/>
      <c r="O30" s="21"/>
      <c r="P30" s="25"/>
    </row>
    <row r="31" spans="1:16" x14ac:dyDescent="0.2">
      <c r="A31" s="26"/>
      <c r="B31" s="21"/>
      <c r="C31" s="50"/>
      <c r="D31" s="50"/>
      <c r="E31" s="34">
        <f t="shared" si="1"/>
        <v>0</v>
      </c>
      <c r="F31" s="21"/>
      <c r="G31" s="22" t="e">
        <f>VLOOKUP(F31,Cotation!$A$2:$B$8,2,FALSE)</f>
        <v>#N/A</v>
      </c>
      <c r="H31" s="21"/>
      <c r="I31" s="22" t="e">
        <f>VLOOKUP(H31,Cotation!$C$2:$D$8,2,FALSE)</f>
        <v>#N/A</v>
      </c>
      <c r="J31" s="21"/>
      <c r="K31" s="22" t="e">
        <f>VLOOKUP(J31,Cotation!$E$2:$F$8,2,FALSE)</f>
        <v>#N/A</v>
      </c>
      <c r="L31" s="23" t="e">
        <f t="shared" si="0"/>
        <v>#N/A</v>
      </c>
      <c r="M31" s="86" t="e">
        <f>IF(L31&gt;=400,Cotation!$H$2,IF(L31&gt;=200,Cotation!$H$3,IF(L31&gt;=70,Cotation!$H$4,IF(L31&gt;=20,Cotation!$H$5,IF(L31&gt;=0,Cotation!$H$6)))))</f>
        <v>#N/A</v>
      </c>
      <c r="N31" s="26"/>
      <c r="O31" s="21"/>
      <c r="P31" s="25"/>
    </row>
    <row r="32" spans="1:16" ht="13.5" thickBot="1" x14ac:dyDescent="0.25">
      <c r="A32" s="27"/>
      <c r="B32" s="28"/>
      <c r="C32" s="51"/>
      <c r="D32" s="51"/>
      <c r="E32" s="35">
        <f t="shared" si="1"/>
        <v>0</v>
      </c>
      <c r="F32" s="28"/>
      <c r="G32" s="36" t="e">
        <f>VLOOKUP(F32,Cotation!$A$2:$B$8,2,FALSE)</f>
        <v>#N/A</v>
      </c>
      <c r="H32" s="28"/>
      <c r="I32" s="36" t="e">
        <f>VLOOKUP(H32,Cotation!$C$2:$D$8,2,FALSE)</f>
        <v>#N/A</v>
      </c>
      <c r="J32" s="28"/>
      <c r="K32" s="36" t="e">
        <f>VLOOKUP(J32,Cotation!$E$2:$F$8,2,FALSE)</f>
        <v>#N/A</v>
      </c>
      <c r="L32" s="37" t="e">
        <f t="shared" si="0"/>
        <v>#N/A</v>
      </c>
      <c r="M32" s="87" t="e">
        <f>IF(L32&gt;=400,Cotation!$H$2,IF(L32&gt;=200,Cotation!$H$3,IF(L32&gt;=70,Cotation!$H$4,IF(L32&gt;=20,Cotation!$H$5,IF(L32&gt;=0,Cotation!$H$6)))))</f>
        <v>#N/A</v>
      </c>
      <c r="N32" s="27"/>
      <c r="O32" s="28"/>
      <c r="P32" s="29"/>
    </row>
    <row r="40" spans="14:18" x14ac:dyDescent="0.2">
      <c r="N40" s="8"/>
      <c r="O40" s="5"/>
    </row>
    <row r="41" spans="14:18" x14ac:dyDescent="0.2">
      <c r="N41" s="8"/>
      <c r="O41" s="5"/>
    </row>
    <row r="42" spans="14:18" x14ac:dyDescent="0.2">
      <c r="N42" s="8"/>
      <c r="O42" s="5"/>
    </row>
    <row r="43" spans="14:18" x14ac:dyDescent="0.2">
      <c r="N43" s="8"/>
      <c r="O43" s="14"/>
      <c r="R43" s="4"/>
    </row>
    <row r="44" spans="14:18" x14ac:dyDescent="0.2">
      <c r="N44" s="8"/>
      <c r="O44" s="14"/>
      <c r="R44" s="4"/>
    </row>
    <row r="45" spans="14:18" x14ac:dyDescent="0.2">
      <c r="N45" s="8"/>
      <c r="O45" s="14"/>
      <c r="R45" s="4"/>
    </row>
    <row r="46" spans="14:18" x14ac:dyDescent="0.2">
      <c r="N46" s="8"/>
      <c r="O46" s="14"/>
    </row>
  </sheetData>
  <mergeCells count="8">
    <mergeCell ref="A1:P1"/>
    <mergeCell ref="A6:A7"/>
    <mergeCell ref="B6:B7"/>
    <mergeCell ref="C6:C7"/>
    <mergeCell ref="D6:D7"/>
    <mergeCell ref="E6:M6"/>
    <mergeCell ref="N6:P6"/>
    <mergeCell ref="L7:M7"/>
  </mergeCells>
  <conditionalFormatting sqref="M23:M32 M8:M21">
    <cfRule type="containsText" dxfId="9" priority="6" stopIfTrue="1" operator="containsText" text="Trivial">
      <formula>NOT(ISERROR(SEARCH("Trivial",M8)))</formula>
    </cfRule>
    <cfRule type="containsText" dxfId="8" priority="7" stopIfTrue="1" operator="containsText" text="&quot;Tolérable&quot;">
      <formula>NOT(ISERROR(SEARCH("""Tolérable""",M8)))</formula>
    </cfRule>
    <cfRule type="containsText" dxfId="7" priority="8" stopIfTrue="1" operator="containsText" text="Modéré">
      <formula>NOT(ISERROR(SEARCH("Modéré",M8)))</formula>
    </cfRule>
    <cfRule type="containsText" dxfId="6" priority="9" stopIfTrue="1" operator="containsText" text="Substantiel">
      <formula>NOT(ISERROR(SEARCH("Substantiel",M8)))</formula>
    </cfRule>
    <cfRule type="containsText" dxfId="5" priority="10" stopIfTrue="1" operator="containsText" text="Intolérable">
      <formula>NOT(ISERROR(SEARCH("Intolérable",M8)))</formula>
    </cfRule>
  </conditionalFormatting>
  <conditionalFormatting sqref="M22">
    <cfRule type="containsText" dxfId="4" priority="1" stopIfTrue="1" operator="containsText" text="Trivial">
      <formula>NOT(ISERROR(SEARCH("Trivial",M22)))</formula>
    </cfRule>
    <cfRule type="containsText" dxfId="3" priority="2" stopIfTrue="1" operator="containsText" text="&quot;Tolérable&quot;">
      <formula>NOT(ISERROR(SEARCH("""Tolérable""",M22)))</formula>
    </cfRule>
    <cfRule type="containsText" dxfId="2" priority="3" stopIfTrue="1" operator="containsText" text="Modéré">
      <formula>NOT(ISERROR(SEARCH("Modéré",M22)))</formula>
    </cfRule>
    <cfRule type="containsText" dxfId="1" priority="4" stopIfTrue="1" operator="containsText" text="Substantiel">
      <formula>NOT(ISERROR(SEARCH("Substantiel",M22)))</formula>
    </cfRule>
    <cfRule type="containsText" dxfId="0" priority="5" stopIfTrue="1" operator="containsText" text="Intolérable">
      <formula>NOT(ISERROR(SEARCH("Intolérable",M22)))</formula>
    </cfRule>
  </conditionalFormatting>
  <pageMargins left="0.59055118110236227" right="0.47244094488188981" top="0.70866141732283472" bottom="0.6692913385826772" header="0.51181102362204722" footer="0.51181102362204722"/>
  <pageSetup paperSize="9" scale="45" fitToHeight="0" orientation="landscape" r:id="rId1"/>
  <headerFooter alignWithMargins="0">
    <oddHeader>&amp;L&amp;"Arial,Italique"&amp;8EvRP - NOM ENTREPRISE&amp;R&amp;"Arial,Italique"&amp;8&amp;P/&amp;N</oddHeader>
  </headerFooter>
  <rowBreaks count="1" manualBreakCount="1">
    <brk id="16" max="15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2891D66-01C5-471F-8C57-B53D18A88A71}">
          <x14:formula1>
            <xm:f>Cotation!$A$2:$A$7</xm:f>
          </x14:formula1>
          <xm:sqref>F8:F32</xm:sqref>
        </x14:dataValidation>
        <x14:dataValidation type="list" allowBlank="1" showInputMessage="1" showErrorMessage="1" xr:uid="{938CF607-4EEB-44C8-9F21-1C5631DF5AEC}">
          <x14:formula1>
            <xm:f>Cotation!$C$2:$C$8</xm:f>
          </x14:formula1>
          <xm:sqref>H8:H32</xm:sqref>
        </x14:dataValidation>
        <x14:dataValidation type="list" allowBlank="1" showInputMessage="1" showErrorMessage="1" xr:uid="{86FB0F5D-560E-4A89-A581-2918B3DAEEAE}">
          <x14:formula1>
            <xm:f>Cotation!$E$2:$E$8</xm:f>
          </x14:formula1>
          <xm:sqref>J8:J32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C6" sqref="C6"/>
    </sheetView>
  </sheetViews>
  <sheetFormatPr baseColWidth="10" defaultRowHeight="12.75" x14ac:dyDescent="0.2"/>
  <cols>
    <col min="3" max="3" width="16.140625" customWidth="1"/>
    <col min="5" max="5" width="20.28515625" customWidth="1"/>
  </cols>
  <sheetData>
    <row r="1" spans="1:8" x14ac:dyDescent="0.2">
      <c r="A1" s="204" t="s">
        <v>65</v>
      </c>
      <c r="B1" s="204"/>
      <c r="C1" s="204" t="s">
        <v>66</v>
      </c>
      <c r="D1" s="204"/>
      <c r="E1" s="204" t="s">
        <v>67</v>
      </c>
      <c r="F1" s="204"/>
      <c r="G1" s="204" t="s">
        <v>85</v>
      </c>
      <c r="H1" s="204"/>
    </row>
    <row r="2" spans="1:8" ht="38.25" x14ac:dyDescent="0.2">
      <c r="A2" s="21" t="s">
        <v>13</v>
      </c>
      <c r="B2" s="22">
        <v>10</v>
      </c>
      <c r="C2" s="20" t="s">
        <v>32</v>
      </c>
      <c r="D2" s="22">
        <v>0.1</v>
      </c>
      <c r="E2" s="20" t="s">
        <v>33</v>
      </c>
      <c r="F2" s="22">
        <v>100</v>
      </c>
      <c r="G2" s="20" t="s">
        <v>35</v>
      </c>
      <c r="H2" s="81" t="s">
        <v>36</v>
      </c>
    </row>
    <row r="3" spans="1:8" ht="63.75" x14ac:dyDescent="0.2">
      <c r="A3" s="21" t="s">
        <v>19</v>
      </c>
      <c r="B3" s="22">
        <v>6</v>
      </c>
      <c r="C3" s="43" t="s">
        <v>9</v>
      </c>
      <c r="D3" s="42">
        <v>0.2</v>
      </c>
      <c r="E3" s="21" t="s">
        <v>21</v>
      </c>
      <c r="F3" s="22">
        <v>40</v>
      </c>
      <c r="G3" s="20" t="s">
        <v>41</v>
      </c>
      <c r="H3" s="82" t="s">
        <v>37</v>
      </c>
    </row>
    <row r="4" spans="1:8" ht="51" x14ac:dyDescent="0.2">
      <c r="A4" s="21" t="s">
        <v>16</v>
      </c>
      <c r="B4" s="22">
        <v>3</v>
      </c>
      <c r="C4" s="41" t="s">
        <v>8</v>
      </c>
      <c r="D4" s="42">
        <v>0.5</v>
      </c>
      <c r="E4" s="21" t="s">
        <v>20</v>
      </c>
      <c r="F4" s="22">
        <v>15</v>
      </c>
      <c r="G4" s="20" t="s">
        <v>42</v>
      </c>
      <c r="H4" s="83" t="s">
        <v>38</v>
      </c>
    </row>
    <row r="5" spans="1:8" ht="51" x14ac:dyDescent="0.2">
      <c r="A5" s="21" t="s">
        <v>18</v>
      </c>
      <c r="B5" s="22">
        <v>2</v>
      </c>
      <c r="C5" s="41" t="s">
        <v>10</v>
      </c>
      <c r="D5" s="42">
        <v>1</v>
      </c>
      <c r="E5" s="21" t="s">
        <v>12</v>
      </c>
      <c r="F5" s="22">
        <v>7</v>
      </c>
      <c r="G5" s="20" t="s">
        <v>43</v>
      </c>
      <c r="H5" s="84" t="s">
        <v>39</v>
      </c>
    </row>
    <row r="6" spans="1:8" ht="51" x14ac:dyDescent="0.2">
      <c r="A6" s="21" t="s">
        <v>17</v>
      </c>
      <c r="B6" s="22">
        <v>1</v>
      </c>
      <c r="C6" s="43" t="s">
        <v>11</v>
      </c>
      <c r="D6" s="42">
        <v>3</v>
      </c>
      <c r="E6" s="21" t="s">
        <v>7</v>
      </c>
      <c r="F6" s="22">
        <v>3</v>
      </c>
      <c r="G6" s="20" t="s">
        <v>44</v>
      </c>
      <c r="H6" s="96" t="s">
        <v>40</v>
      </c>
    </row>
    <row r="7" spans="1:8" ht="38.25" x14ac:dyDescent="0.2">
      <c r="A7" s="20" t="s">
        <v>31</v>
      </c>
      <c r="B7" s="22">
        <v>0.5</v>
      </c>
      <c r="C7" s="43" t="s">
        <v>22</v>
      </c>
      <c r="D7" s="42">
        <v>6</v>
      </c>
      <c r="E7" s="20" t="s">
        <v>34</v>
      </c>
      <c r="F7" s="22">
        <v>1</v>
      </c>
    </row>
    <row r="8" spans="1:8" x14ac:dyDescent="0.2">
      <c r="A8" s="205"/>
      <c r="B8" s="206"/>
      <c r="C8" s="21" t="s">
        <v>15</v>
      </c>
      <c r="D8" s="22">
        <v>10</v>
      </c>
      <c r="E8" s="21" t="s">
        <v>14</v>
      </c>
      <c r="F8" s="22">
        <v>0.1</v>
      </c>
    </row>
    <row r="10" spans="1:8" ht="23.25" x14ac:dyDescent="0.35">
      <c r="A10" s="203" t="s">
        <v>88</v>
      </c>
      <c r="B10" s="203"/>
      <c r="C10" s="203"/>
      <c r="D10" s="203"/>
      <c r="E10" s="203"/>
      <c r="F10" s="203"/>
      <c r="G10" s="203"/>
      <c r="H10" s="203"/>
    </row>
    <row r="11" spans="1:8" x14ac:dyDescent="0.2">
      <c r="B11" s="79"/>
    </row>
  </sheetData>
  <sheetProtection sheet="1" objects="1" scenarios="1"/>
  <mergeCells count="6">
    <mergeCell ref="A10:H10"/>
    <mergeCell ref="A1:B1"/>
    <mergeCell ref="C1:D1"/>
    <mergeCell ref="E1:F1"/>
    <mergeCell ref="A8:B8"/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Travail de bureau</vt:lpstr>
      <vt:lpstr>Poste n°2</vt:lpstr>
      <vt:lpstr>Poste n°3</vt:lpstr>
      <vt:lpstr>Cotation</vt:lpstr>
      <vt:lpstr>'Poste n°2'!Impression_des_titres</vt:lpstr>
      <vt:lpstr>'Poste n°3'!Impression_des_titres</vt:lpstr>
      <vt:lpstr>'Travail de bureau'!Impression_des_titres</vt:lpstr>
      <vt:lpstr>'Poste n°2'!Zone_d_impression</vt:lpstr>
      <vt:lpstr>'Poste n°3'!Zone_d_impression</vt:lpstr>
      <vt:lpstr>'Travail de bureau'!Zone_d_impression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Fonty Sylvain</cp:lastModifiedBy>
  <cp:lastPrinted>2022-10-06T11:02:21Z</cp:lastPrinted>
  <dcterms:created xsi:type="dcterms:W3CDTF">1996-10-21T11:03:58Z</dcterms:created>
  <dcterms:modified xsi:type="dcterms:W3CDTF">2022-12-06T13:34:50Z</dcterms:modified>
</cp:coreProperties>
</file>